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isco.sharepoint.com/sites/ISCO/Shared Documents/001_事業/2025年度/14_【受託】観光事業者収益力向上サポート事業 事務局業務/09_各種様式/各種様式/"/>
    </mc:Choice>
  </mc:AlternateContent>
  <xr:revisionPtr revIDLastSave="109" documentId="8_{67F2C429-6842-4655-812D-8673399FDD0E}" xr6:coauthVersionLast="47" xr6:coauthVersionMax="47" xr10:uidLastSave="{9ACDCD3B-713E-46A2-B0A3-DC733A9CED9F}"/>
  <bookViews>
    <workbookView xWindow="28695" yWindow="0" windowWidth="14610" windowHeight="15585" tabRatio="1000" activeTab="1" xr2:uid="{00000000-000D-0000-FFFF-FFFF00000000}"/>
  </bookViews>
  <sheets>
    <sheet name="INDEX" sheetId="49" r:id="rId1"/>
    <sheet name="①第７号実績報告書" sheetId="14" r:id="rId2"/>
    <sheet name="②積算内訳書" sheetId="56" r:id="rId3"/>
    <sheet name="③ベンダー（1社目）" sheetId="57" r:id="rId4"/>
    <sheet name="④見積書" sheetId="54" r:id="rId5"/>
    <sheet name="⑤請求書" sheetId="52" r:id="rId6"/>
    <sheet name="LIST" sheetId="55" state="hidden" r:id="rId7"/>
    <sheet name="⑥発注書" sheetId="50" r:id="rId8"/>
    <sheet name="➆納品書" sheetId="51" r:id="rId9"/>
    <sheet name="⑧検収書" sheetId="38" r:id="rId10"/>
    <sheet name="⑨領収書" sheetId="53" r:id="rId11"/>
    <sheet name="③ベンダー（2社目）" sheetId="58" r:id="rId12"/>
    <sheet name="④見積書 (2)" sheetId="59" r:id="rId13"/>
    <sheet name="⑤請求書 (2)" sheetId="60" r:id="rId14"/>
    <sheet name="⑥発注書 (2)" sheetId="61" r:id="rId15"/>
    <sheet name="➆納品書 (2)" sheetId="62" r:id="rId16"/>
    <sheet name="⑧検収書 (2)" sheetId="63" r:id="rId17"/>
    <sheet name="⑨領収書 (2)" sheetId="64" r:id="rId18"/>
    <sheet name="③ベンダー（3社目）" sheetId="65" r:id="rId19"/>
    <sheet name="④見積書 (3)" sheetId="66" r:id="rId20"/>
    <sheet name="⑤請求書 (3)" sheetId="67" r:id="rId21"/>
    <sheet name="⑥発注書 (3)" sheetId="68" r:id="rId22"/>
    <sheet name="➆納品書 (3)" sheetId="69" r:id="rId23"/>
    <sheet name="⑧検収書 (3)" sheetId="70" r:id="rId24"/>
    <sheet name="⑨領収書 (3)" sheetId="71" r:id="rId25"/>
    <sheet name="③ベンダー（4社目）" sheetId="72" r:id="rId26"/>
    <sheet name="④見積書 (4)" sheetId="73" r:id="rId27"/>
    <sheet name="⑤請求書 (4)" sheetId="74" r:id="rId28"/>
    <sheet name="➆納品書 (4)" sheetId="76" r:id="rId29"/>
    <sheet name="⑥発注書 (4)" sheetId="75" r:id="rId30"/>
    <sheet name="⑧検収書 (4)" sheetId="77" r:id="rId31"/>
    <sheet name="⑨領収書 (4)" sheetId="78" r:id="rId32"/>
    <sheet name="③ベンダー（5社目）" sheetId="79" r:id="rId33"/>
    <sheet name="④見積書 (5)" sheetId="80" r:id="rId34"/>
    <sheet name="⑤請求書 (5)" sheetId="81" r:id="rId35"/>
    <sheet name="➆納品書 (5)" sheetId="82" r:id="rId36"/>
    <sheet name="⑥発注書 (5)" sheetId="83" r:id="rId37"/>
    <sheet name="⑧検収書 (5)" sheetId="84" r:id="rId38"/>
    <sheet name="⑨領収書 (5)" sheetId="85" r:id="rId39"/>
  </sheets>
  <definedNames>
    <definedName name="LIST">LIST!$A$1:$A$9</definedName>
    <definedName name="_xlnm.Print_Area" localSheetId="1">①第７号実績報告書!$A$2:$H$98</definedName>
    <definedName name="_xlnm.Print_Area" localSheetId="2">②積算内訳書!$A$2:$N$22</definedName>
    <definedName name="_xlnm.Print_Area" localSheetId="3">'③ベンダー（1社目）'!$A$2:$E$23</definedName>
    <definedName name="_xlnm.Print_Area" localSheetId="11">'③ベンダー（2社目）'!$A$2:$E$23</definedName>
    <definedName name="_xlnm.Print_Area" localSheetId="18">'③ベンダー（3社目）'!$A$2:$E$23</definedName>
    <definedName name="_xlnm.Print_Area" localSheetId="25">'③ベンダー（4社目）'!$A$2:$E$23</definedName>
    <definedName name="_xlnm.Print_Area" localSheetId="32">'③ベンダー（5社目）'!$A$2:$E$23</definedName>
    <definedName name="_xlnm.Print_Area" localSheetId="4">④見積書!$A$2:$H$51</definedName>
    <definedName name="_xlnm.Print_Area" localSheetId="12">'④見積書 (2)'!$A$2:$H$51</definedName>
    <definedName name="_xlnm.Print_Area" localSheetId="19">'④見積書 (3)'!$A$2:$H$51</definedName>
    <definedName name="_xlnm.Print_Area" localSheetId="26">'④見積書 (4)'!$A$2:$H$51</definedName>
    <definedName name="_xlnm.Print_Area" localSheetId="33">'④見積書 (5)'!$A$2:$H$51</definedName>
    <definedName name="_xlnm.Print_Area" localSheetId="5">⑤請求書!$A$2:$H$51</definedName>
    <definedName name="_xlnm.Print_Area" localSheetId="13">'⑤請求書 (2)'!$A$2:$H$51</definedName>
    <definedName name="_xlnm.Print_Area" localSheetId="20">'⑤請求書 (3)'!$A$2:$H$51</definedName>
    <definedName name="_xlnm.Print_Area" localSheetId="27">'⑤請求書 (4)'!$A$2:$H$51</definedName>
    <definedName name="_xlnm.Print_Area" localSheetId="34">'⑤請求書 (5)'!$A$2:$H$51</definedName>
    <definedName name="_xlnm.Print_Area" localSheetId="7">⑥発注書!$A$2:$H$51</definedName>
    <definedName name="_xlnm.Print_Area" localSheetId="14">'⑥発注書 (2)'!$A$2:$H$51</definedName>
    <definedName name="_xlnm.Print_Area" localSheetId="21">'⑥発注書 (3)'!$A$2:$H$51</definedName>
    <definedName name="_xlnm.Print_Area" localSheetId="29">'⑥発注書 (4)'!$A$2:$H$51</definedName>
    <definedName name="_xlnm.Print_Area" localSheetId="36">'⑥発注書 (5)'!$A$2:$H$51</definedName>
    <definedName name="_xlnm.Print_Area" localSheetId="8">'➆納品書'!$A$1:$H$50</definedName>
    <definedName name="_xlnm.Print_Area" localSheetId="15">'➆納品書 (2)'!$A$1:$H$50</definedName>
    <definedName name="_xlnm.Print_Area" localSheetId="22">'➆納品書 (3)'!$A$1:$H$50</definedName>
    <definedName name="_xlnm.Print_Area" localSheetId="28">'➆納品書 (4)'!$A$1:$H$50</definedName>
    <definedName name="_xlnm.Print_Area" localSheetId="35">'➆納品書 (5)'!$A$1:$H$50</definedName>
    <definedName name="_xlnm.Print_Area" localSheetId="9">⑧検収書!$A$1:$I$35</definedName>
    <definedName name="_xlnm.Print_Area" localSheetId="16">'⑧検収書 (2)'!$A$1:$I$35</definedName>
    <definedName name="_xlnm.Print_Area" localSheetId="23">'⑧検収書 (3)'!$A$1:$I$35</definedName>
    <definedName name="_xlnm.Print_Area" localSheetId="30">'⑧検収書 (4)'!$A$1:$I$35</definedName>
    <definedName name="_xlnm.Print_Area" localSheetId="37">'⑧検収書 (5)'!$A$1:$I$35</definedName>
    <definedName name="_xlnm.Print_Area" localSheetId="10">⑨領収書!$A$2:$H$51</definedName>
    <definedName name="_xlnm.Print_Area" localSheetId="17">'⑨領収書 (2)'!$A$2:$H$51</definedName>
    <definedName name="_xlnm.Print_Area" localSheetId="24">'⑨領収書 (3)'!$A$2:$H$51</definedName>
    <definedName name="_xlnm.Print_Area" localSheetId="31">'⑨領収書 (4)'!$A$2:$H$51</definedName>
    <definedName name="_xlnm.Print_Area" localSheetId="38">'⑨領収書 (5)'!$A$2:$H$51</definedName>
    <definedName name="プロジェクトの開始">#REF!</definedName>
    <definedName name="週表示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56" l="1"/>
  <c r="L12" i="56"/>
  <c r="K14" i="56"/>
  <c r="K13" i="56"/>
  <c r="K12" i="56"/>
  <c r="G13" i="56"/>
  <c r="G12" i="56"/>
  <c r="D14" i="56"/>
  <c r="D13" i="56"/>
  <c r="D12" i="56"/>
  <c r="B14" i="56"/>
  <c r="B13" i="56"/>
  <c r="B12" i="56"/>
  <c r="B25" i="78"/>
  <c r="C25" i="78"/>
  <c r="D25" i="78"/>
  <c r="E25" i="78"/>
  <c r="F25" i="78"/>
  <c r="G25" i="78"/>
  <c r="H25" i="78"/>
  <c r="B26" i="78"/>
  <c r="C26" i="78"/>
  <c r="D26" i="78"/>
  <c r="E26" i="78"/>
  <c r="F26" i="78"/>
  <c r="G26" i="78"/>
  <c r="H26" i="78"/>
  <c r="B27" i="78"/>
  <c r="C27" i="78"/>
  <c r="D27" i="78"/>
  <c r="E27" i="78"/>
  <c r="F27" i="78"/>
  <c r="G27" i="78"/>
  <c r="H27" i="78"/>
  <c r="B28" i="78"/>
  <c r="C28" i="78"/>
  <c r="D28" i="78"/>
  <c r="E28" i="78"/>
  <c r="F28" i="78"/>
  <c r="G28" i="78"/>
  <c r="H28" i="78"/>
  <c r="B29" i="78"/>
  <c r="C29" i="78"/>
  <c r="D29" i="78"/>
  <c r="E29" i="78"/>
  <c r="F29" i="78"/>
  <c r="G29" i="78"/>
  <c r="H29" i="78"/>
  <c r="B30" i="78"/>
  <c r="C30" i="78"/>
  <c r="D30" i="78"/>
  <c r="E30" i="78"/>
  <c r="F30" i="78"/>
  <c r="G30" i="78"/>
  <c r="H30" i="78"/>
  <c r="B31" i="78"/>
  <c r="C31" i="78"/>
  <c r="D31" i="78"/>
  <c r="E31" i="78"/>
  <c r="F31" i="78"/>
  <c r="G31" i="78"/>
  <c r="H31" i="78"/>
  <c r="B32" i="78"/>
  <c r="C32" i="78"/>
  <c r="D32" i="78"/>
  <c r="E32" i="78"/>
  <c r="F32" i="78"/>
  <c r="G32" i="78"/>
  <c r="H32" i="78"/>
  <c r="B33" i="78"/>
  <c r="C33" i="78"/>
  <c r="D33" i="78"/>
  <c r="E33" i="78"/>
  <c r="F33" i="78"/>
  <c r="G33" i="78"/>
  <c r="H33" i="78"/>
  <c r="B34" i="78"/>
  <c r="C34" i="78"/>
  <c r="D34" i="78"/>
  <c r="E34" i="78"/>
  <c r="F34" i="78"/>
  <c r="G34" i="78"/>
  <c r="H34" i="78"/>
  <c r="B35" i="78"/>
  <c r="C35" i="78"/>
  <c r="D35" i="78"/>
  <c r="E35" i="78"/>
  <c r="F35" i="78"/>
  <c r="G35" i="78"/>
  <c r="H35" i="78"/>
  <c r="B36" i="78"/>
  <c r="C36" i="78"/>
  <c r="D36" i="78"/>
  <c r="E36" i="78"/>
  <c r="F36" i="78"/>
  <c r="G36" i="78"/>
  <c r="H36" i="78"/>
  <c r="B37" i="78"/>
  <c r="C37" i="78"/>
  <c r="D37" i="78"/>
  <c r="E37" i="78"/>
  <c r="F37" i="78"/>
  <c r="G37" i="78"/>
  <c r="H37" i="78"/>
  <c r="B38" i="78"/>
  <c r="C38" i="78"/>
  <c r="D38" i="78"/>
  <c r="E38" i="78"/>
  <c r="F38" i="78"/>
  <c r="G38" i="78"/>
  <c r="H38" i="78"/>
  <c r="B39" i="78"/>
  <c r="C39" i="78"/>
  <c r="D39" i="78"/>
  <c r="E39" i="78"/>
  <c r="F39" i="78"/>
  <c r="G39" i="78"/>
  <c r="H39" i="78"/>
  <c r="B25" i="75"/>
  <c r="C25" i="75"/>
  <c r="D25" i="75"/>
  <c r="E25" i="75"/>
  <c r="F25" i="75"/>
  <c r="G25" i="75"/>
  <c r="H25" i="75"/>
  <c r="B26" i="75"/>
  <c r="C26" i="75"/>
  <c r="D26" i="75"/>
  <c r="E26" i="75"/>
  <c r="F26" i="75"/>
  <c r="G26" i="75"/>
  <c r="H26" i="75"/>
  <c r="B27" i="75"/>
  <c r="C27" i="75"/>
  <c r="D27" i="75"/>
  <c r="E27" i="75"/>
  <c r="F27" i="75"/>
  <c r="G27" i="75"/>
  <c r="H27" i="75"/>
  <c r="B28" i="75"/>
  <c r="C28" i="75"/>
  <c r="D28" i="75"/>
  <c r="E28" i="75"/>
  <c r="F28" i="75"/>
  <c r="G28" i="75"/>
  <c r="H28" i="75"/>
  <c r="B29" i="75"/>
  <c r="C29" i="75"/>
  <c r="D29" i="75"/>
  <c r="E29" i="75"/>
  <c r="F29" i="75"/>
  <c r="G29" i="75"/>
  <c r="H29" i="75"/>
  <c r="B30" i="75"/>
  <c r="C30" i="75"/>
  <c r="D30" i="75"/>
  <c r="E30" i="75"/>
  <c r="F30" i="75"/>
  <c r="G30" i="75"/>
  <c r="H30" i="75"/>
  <c r="B31" i="75"/>
  <c r="C31" i="75"/>
  <c r="D31" i="75"/>
  <c r="E31" i="75"/>
  <c r="F31" i="75"/>
  <c r="G31" i="75"/>
  <c r="H31" i="75"/>
  <c r="B32" i="75"/>
  <c r="C32" i="75"/>
  <c r="D32" i="75"/>
  <c r="E32" i="75"/>
  <c r="F32" i="75"/>
  <c r="G32" i="75"/>
  <c r="H32" i="75"/>
  <c r="B33" i="75"/>
  <c r="C33" i="75"/>
  <c r="D33" i="75"/>
  <c r="E33" i="75"/>
  <c r="F33" i="75"/>
  <c r="G33" i="75"/>
  <c r="H33" i="75"/>
  <c r="B34" i="75"/>
  <c r="C34" i="75"/>
  <c r="D34" i="75"/>
  <c r="E34" i="75"/>
  <c r="F34" i="75"/>
  <c r="G34" i="75"/>
  <c r="H34" i="75"/>
  <c r="B35" i="75"/>
  <c r="C35" i="75"/>
  <c r="D35" i="75"/>
  <c r="E35" i="75"/>
  <c r="F35" i="75"/>
  <c r="G35" i="75"/>
  <c r="H35" i="75"/>
  <c r="B36" i="75"/>
  <c r="C36" i="75"/>
  <c r="D36" i="75"/>
  <c r="E36" i="75"/>
  <c r="F36" i="75"/>
  <c r="G36" i="75"/>
  <c r="H36" i="75"/>
  <c r="B37" i="75"/>
  <c r="C37" i="75"/>
  <c r="D37" i="75"/>
  <c r="E37" i="75"/>
  <c r="F37" i="75"/>
  <c r="G37" i="75"/>
  <c r="H37" i="75"/>
  <c r="B38" i="75"/>
  <c r="C38" i="75"/>
  <c r="D38" i="75"/>
  <c r="E38" i="75"/>
  <c r="F38" i="75"/>
  <c r="G38" i="75"/>
  <c r="H38" i="75"/>
  <c r="B39" i="75"/>
  <c r="C39" i="75"/>
  <c r="D39" i="75"/>
  <c r="E39" i="75"/>
  <c r="F39" i="75"/>
  <c r="G39" i="75"/>
  <c r="H39" i="75"/>
  <c r="B24" i="76"/>
  <c r="C24" i="76"/>
  <c r="D24" i="76"/>
  <c r="E24" i="76"/>
  <c r="F24" i="76"/>
  <c r="G24" i="76"/>
  <c r="H24" i="76"/>
  <c r="B25" i="76"/>
  <c r="C25" i="76"/>
  <c r="D25" i="76"/>
  <c r="E25" i="76"/>
  <c r="F25" i="76"/>
  <c r="G25" i="76"/>
  <c r="H25" i="76"/>
  <c r="B26" i="76"/>
  <c r="C26" i="76"/>
  <c r="D26" i="76"/>
  <c r="E26" i="76"/>
  <c r="F26" i="76"/>
  <c r="G26" i="76"/>
  <c r="H26" i="76"/>
  <c r="B27" i="76"/>
  <c r="C27" i="76"/>
  <c r="D27" i="76"/>
  <c r="E27" i="76"/>
  <c r="F27" i="76"/>
  <c r="G27" i="76"/>
  <c r="H27" i="76"/>
  <c r="B28" i="76"/>
  <c r="C28" i="76"/>
  <c r="D28" i="76"/>
  <c r="E28" i="76"/>
  <c r="F28" i="76"/>
  <c r="G28" i="76"/>
  <c r="H28" i="76"/>
  <c r="B29" i="76"/>
  <c r="C29" i="76"/>
  <c r="D29" i="76"/>
  <c r="E29" i="76"/>
  <c r="F29" i="76"/>
  <c r="G29" i="76"/>
  <c r="H29" i="76"/>
  <c r="B30" i="76"/>
  <c r="C30" i="76"/>
  <c r="D30" i="76"/>
  <c r="E30" i="76"/>
  <c r="F30" i="76"/>
  <c r="G30" i="76"/>
  <c r="H30" i="76"/>
  <c r="B31" i="76"/>
  <c r="C31" i="76"/>
  <c r="D31" i="76"/>
  <c r="E31" i="76"/>
  <c r="F31" i="76"/>
  <c r="G31" i="76"/>
  <c r="H31" i="76"/>
  <c r="B32" i="76"/>
  <c r="C32" i="76"/>
  <c r="D32" i="76"/>
  <c r="E32" i="76"/>
  <c r="F32" i="76"/>
  <c r="G32" i="76"/>
  <c r="H32" i="76"/>
  <c r="B33" i="76"/>
  <c r="C33" i="76"/>
  <c r="D33" i="76"/>
  <c r="E33" i="76"/>
  <c r="F33" i="76"/>
  <c r="G33" i="76"/>
  <c r="H33" i="76"/>
  <c r="B34" i="76"/>
  <c r="C34" i="76"/>
  <c r="D34" i="76"/>
  <c r="E34" i="76"/>
  <c r="F34" i="76"/>
  <c r="G34" i="76"/>
  <c r="H34" i="76"/>
  <c r="B35" i="76"/>
  <c r="C35" i="76"/>
  <c r="D35" i="76"/>
  <c r="E35" i="76"/>
  <c r="F35" i="76"/>
  <c r="G35" i="76"/>
  <c r="H35" i="76"/>
  <c r="B36" i="76"/>
  <c r="C36" i="76"/>
  <c r="D36" i="76"/>
  <c r="E36" i="76"/>
  <c r="F36" i="76"/>
  <c r="G36" i="76"/>
  <c r="H36" i="76"/>
  <c r="B37" i="76"/>
  <c r="C37" i="76"/>
  <c r="D37" i="76"/>
  <c r="E37" i="76"/>
  <c r="F37" i="76"/>
  <c r="G37" i="76"/>
  <c r="H37" i="76"/>
  <c r="B38" i="76"/>
  <c r="C38" i="76"/>
  <c r="D38" i="76"/>
  <c r="E38" i="76"/>
  <c r="F38" i="76"/>
  <c r="G38" i="76"/>
  <c r="H38" i="76"/>
  <c r="B25" i="74"/>
  <c r="C25" i="74"/>
  <c r="D25" i="74"/>
  <c r="E25" i="74"/>
  <c r="F25" i="74"/>
  <c r="G25" i="74"/>
  <c r="H25" i="74"/>
  <c r="B26" i="74"/>
  <c r="C26" i="74"/>
  <c r="D26" i="74"/>
  <c r="E26" i="74"/>
  <c r="F26" i="74"/>
  <c r="G26" i="74"/>
  <c r="H26" i="74"/>
  <c r="B27" i="74"/>
  <c r="C27" i="74"/>
  <c r="D27" i="74"/>
  <c r="E27" i="74"/>
  <c r="F27" i="74"/>
  <c r="G27" i="74"/>
  <c r="H27" i="74"/>
  <c r="B28" i="74"/>
  <c r="C28" i="74"/>
  <c r="D28" i="74"/>
  <c r="E28" i="74"/>
  <c r="F28" i="74"/>
  <c r="G28" i="74"/>
  <c r="H28" i="74"/>
  <c r="B29" i="74"/>
  <c r="C29" i="74"/>
  <c r="D29" i="74"/>
  <c r="E29" i="74"/>
  <c r="F29" i="74"/>
  <c r="G29" i="74"/>
  <c r="H29" i="74"/>
  <c r="B30" i="74"/>
  <c r="C30" i="74"/>
  <c r="D30" i="74"/>
  <c r="E30" i="74"/>
  <c r="F30" i="74"/>
  <c r="G30" i="74"/>
  <c r="H30" i="74"/>
  <c r="B31" i="74"/>
  <c r="C31" i="74"/>
  <c r="D31" i="74"/>
  <c r="E31" i="74"/>
  <c r="F31" i="74"/>
  <c r="G31" i="74"/>
  <c r="H31" i="74"/>
  <c r="B32" i="74"/>
  <c r="C32" i="74"/>
  <c r="D32" i="74"/>
  <c r="E32" i="74"/>
  <c r="F32" i="74"/>
  <c r="G32" i="74"/>
  <c r="H32" i="74"/>
  <c r="B33" i="74"/>
  <c r="C33" i="74"/>
  <c r="D33" i="74"/>
  <c r="E33" i="74"/>
  <c r="F33" i="74"/>
  <c r="G33" i="74"/>
  <c r="H33" i="74"/>
  <c r="B34" i="74"/>
  <c r="C34" i="74"/>
  <c r="D34" i="74"/>
  <c r="E34" i="74"/>
  <c r="F34" i="74"/>
  <c r="G34" i="74"/>
  <c r="H34" i="74"/>
  <c r="B35" i="74"/>
  <c r="C35" i="74"/>
  <c r="D35" i="74"/>
  <c r="E35" i="74"/>
  <c r="F35" i="74"/>
  <c r="G35" i="74"/>
  <c r="H35" i="74"/>
  <c r="B36" i="74"/>
  <c r="C36" i="74"/>
  <c r="D36" i="74"/>
  <c r="E36" i="74"/>
  <c r="F36" i="74"/>
  <c r="G36" i="74"/>
  <c r="H36" i="74"/>
  <c r="B37" i="74"/>
  <c r="C37" i="74"/>
  <c r="D37" i="74"/>
  <c r="E37" i="74"/>
  <c r="F37" i="74"/>
  <c r="G37" i="74"/>
  <c r="H37" i="74"/>
  <c r="B38" i="74"/>
  <c r="C38" i="74"/>
  <c r="D38" i="74"/>
  <c r="E38" i="74"/>
  <c r="F38" i="74"/>
  <c r="G38" i="74"/>
  <c r="H38" i="74"/>
  <c r="B39" i="74"/>
  <c r="C39" i="74"/>
  <c r="D39" i="74"/>
  <c r="E39" i="74"/>
  <c r="F39" i="74"/>
  <c r="G39" i="74"/>
  <c r="H39" i="74"/>
  <c r="B25" i="71"/>
  <c r="C25" i="71"/>
  <c r="D25" i="71"/>
  <c r="E25" i="71"/>
  <c r="F25" i="71"/>
  <c r="G25" i="71"/>
  <c r="H25" i="71"/>
  <c r="B26" i="71"/>
  <c r="C26" i="71"/>
  <c r="D26" i="71"/>
  <c r="E26" i="71"/>
  <c r="F26" i="71"/>
  <c r="G26" i="71"/>
  <c r="H26" i="71"/>
  <c r="B27" i="71"/>
  <c r="C27" i="71"/>
  <c r="D27" i="71"/>
  <c r="E27" i="71"/>
  <c r="F27" i="71"/>
  <c r="G27" i="71"/>
  <c r="H27" i="71"/>
  <c r="B28" i="71"/>
  <c r="C28" i="71"/>
  <c r="D28" i="71"/>
  <c r="E28" i="71"/>
  <c r="F28" i="71"/>
  <c r="G28" i="71"/>
  <c r="H28" i="71"/>
  <c r="B29" i="71"/>
  <c r="C29" i="71"/>
  <c r="D29" i="71"/>
  <c r="E29" i="71"/>
  <c r="F29" i="71"/>
  <c r="G29" i="71"/>
  <c r="H29" i="71"/>
  <c r="B30" i="71"/>
  <c r="C30" i="71"/>
  <c r="D30" i="71"/>
  <c r="E30" i="71"/>
  <c r="F30" i="71"/>
  <c r="G30" i="71"/>
  <c r="H30" i="71"/>
  <c r="B31" i="71"/>
  <c r="C31" i="71"/>
  <c r="D31" i="71"/>
  <c r="E31" i="71"/>
  <c r="F31" i="71"/>
  <c r="G31" i="71"/>
  <c r="H31" i="71"/>
  <c r="B32" i="71"/>
  <c r="C32" i="71"/>
  <c r="D32" i="71"/>
  <c r="E32" i="71"/>
  <c r="F32" i="71"/>
  <c r="G32" i="71"/>
  <c r="H32" i="71"/>
  <c r="B33" i="71"/>
  <c r="C33" i="71"/>
  <c r="D33" i="71"/>
  <c r="E33" i="71"/>
  <c r="F33" i="71"/>
  <c r="G33" i="71"/>
  <c r="H33" i="71"/>
  <c r="B34" i="71"/>
  <c r="C34" i="71"/>
  <c r="D34" i="71"/>
  <c r="E34" i="71"/>
  <c r="F34" i="71"/>
  <c r="G34" i="71"/>
  <c r="H34" i="71"/>
  <c r="B35" i="71"/>
  <c r="C35" i="71"/>
  <c r="D35" i="71"/>
  <c r="E35" i="71"/>
  <c r="F35" i="71"/>
  <c r="G35" i="71"/>
  <c r="H35" i="71"/>
  <c r="B36" i="71"/>
  <c r="C36" i="71"/>
  <c r="D36" i="71"/>
  <c r="E36" i="71"/>
  <c r="F36" i="71"/>
  <c r="G36" i="71"/>
  <c r="H36" i="71"/>
  <c r="B37" i="71"/>
  <c r="C37" i="71"/>
  <c r="D37" i="71"/>
  <c r="E37" i="71"/>
  <c r="F37" i="71"/>
  <c r="G37" i="71"/>
  <c r="H37" i="71"/>
  <c r="B38" i="71"/>
  <c r="C38" i="71"/>
  <c r="D38" i="71"/>
  <c r="E38" i="71"/>
  <c r="F38" i="71"/>
  <c r="G38" i="71"/>
  <c r="H38" i="71"/>
  <c r="B39" i="71"/>
  <c r="C39" i="71"/>
  <c r="D39" i="71"/>
  <c r="E39" i="71"/>
  <c r="F39" i="71"/>
  <c r="G39" i="71"/>
  <c r="H39" i="71"/>
  <c r="B24" i="69"/>
  <c r="C24" i="69"/>
  <c r="D24" i="69"/>
  <c r="E24" i="69"/>
  <c r="F24" i="69"/>
  <c r="G24" i="69"/>
  <c r="H24" i="69"/>
  <c r="B25" i="69"/>
  <c r="C25" i="69"/>
  <c r="D25" i="69"/>
  <c r="E25" i="69"/>
  <c r="F25" i="69"/>
  <c r="G25" i="69"/>
  <c r="H25" i="69"/>
  <c r="B26" i="69"/>
  <c r="C26" i="69"/>
  <c r="D26" i="69"/>
  <c r="E26" i="69"/>
  <c r="F26" i="69"/>
  <c r="G26" i="69"/>
  <c r="H26" i="69"/>
  <c r="B27" i="69"/>
  <c r="C27" i="69"/>
  <c r="D27" i="69"/>
  <c r="E27" i="69"/>
  <c r="F27" i="69"/>
  <c r="G27" i="69"/>
  <c r="H27" i="69"/>
  <c r="B28" i="69"/>
  <c r="C28" i="69"/>
  <c r="D28" i="69"/>
  <c r="E28" i="69"/>
  <c r="F28" i="69"/>
  <c r="G28" i="69"/>
  <c r="H28" i="69"/>
  <c r="B29" i="69"/>
  <c r="C29" i="69"/>
  <c r="D29" i="69"/>
  <c r="E29" i="69"/>
  <c r="F29" i="69"/>
  <c r="G29" i="69"/>
  <c r="H29" i="69"/>
  <c r="B30" i="69"/>
  <c r="C30" i="69"/>
  <c r="D30" i="69"/>
  <c r="E30" i="69"/>
  <c r="F30" i="69"/>
  <c r="G30" i="69"/>
  <c r="H30" i="69"/>
  <c r="B31" i="69"/>
  <c r="C31" i="69"/>
  <c r="D31" i="69"/>
  <c r="E31" i="69"/>
  <c r="F31" i="69"/>
  <c r="G31" i="69"/>
  <c r="H31" i="69"/>
  <c r="B32" i="69"/>
  <c r="C32" i="69"/>
  <c r="D32" i="69"/>
  <c r="E32" i="69"/>
  <c r="F32" i="69"/>
  <c r="G32" i="69"/>
  <c r="H32" i="69"/>
  <c r="B33" i="69"/>
  <c r="C33" i="69"/>
  <c r="D33" i="69"/>
  <c r="E33" i="69"/>
  <c r="F33" i="69"/>
  <c r="G33" i="69"/>
  <c r="H33" i="69"/>
  <c r="B34" i="69"/>
  <c r="C34" i="69"/>
  <c r="D34" i="69"/>
  <c r="E34" i="69"/>
  <c r="F34" i="69"/>
  <c r="G34" i="69"/>
  <c r="H34" i="69"/>
  <c r="B35" i="69"/>
  <c r="C35" i="69"/>
  <c r="D35" i="69"/>
  <c r="E35" i="69"/>
  <c r="F35" i="69"/>
  <c r="G35" i="69"/>
  <c r="H35" i="69"/>
  <c r="B36" i="69"/>
  <c r="C36" i="69"/>
  <c r="D36" i="69"/>
  <c r="E36" i="69"/>
  <c r="F36" i="69"/>
  <c r="G36" i="69"/>
  <c r="H36" i="69"/>
  <c r="B37" i="69"/>
  <c r="C37" i="69"/>
  <c r="D37" i="69"/>
  <c r="E37" i="69"/>
  <c r="F37" i="69"/>
  <c r="G37" i="69"/>
  <c r="H37" i="69"/>
  <c r="B38" i="69"/>
  <c r="C38" i="69"/>
  <c r="D38" i="69"/>
  <c r="E38" i="69"/>
  <c r="F38" i="69"/>
  <c r="G38" i="69"/>
  <c r="H38" i="69"/>
  <c r="B25" i="68"/>
  <c r="C25" i="68"/>
  <c r="D25" i="68"/>
  <c r="E25" i="68"/>
  <c r="F25" i="68"/>
  <c r="G25" i="68"/>
  <c r="H25" i="68"/>
  <c r="B26" i="68"/>
  <c r="C26" i="68"/>
  <c r="D26" i="68"/>
  <c r="E26" i="68"/>
  <c r="F26" i="68"/>
  <c r="G26" i="68"/>
  <c r="H26" i="68"/>
  <c r="B27" i="68"/>
  <c r="C27" i="68"/>
  <c r="D27" i="68"/>
  <c r="E27" i="68"/>
  <c r="F27" i="68"/>
  <c r="G27" i="68"/>
  <c r="H27" i="68"/>
  <c r="B28" i="68"/>
  <c r="C28" i="68"/>
  <c r="D28" i="68"/>
  <c r="E28" i="68"/>
  <c r="F28" i="68"/>
  <c r="G28" i="68"/>
  <c r="H28" i="68"/>
  <c r="B29" i="68"/>
  <c r="C29" i="68"/>
  <c r="D29" i="68"/>
  <c r="E29" i="68"/>
  <c r="F29" i="68"/>
  <c r="G29" i="68"/>
  <c r="H29" i="68"/>
  <c r="B30" i="68"/>
  <c r="C30" i="68"/>
  <c r="D30" i="68"/>
  <c r="E30" i="68"/>
  <c r="F30" i="68"/>
  <c r="G30" i="68"/>
  <c r="H30" i="68"/>
  <c r="B31" i="68"/>
  <c r="C31" i="68"/>
  <c r="D31" i="68"/>
  <c r="E31" i="68"/>
  <c r="F31" i="68"/>
  <c r="G31" i="68"/>
  <c r="H31" i="68"/>
  <c r="B32" i="68"/>
  <c r="C32" i="68"/>
  <c r="D32" i="68"/>
  <c r="E32" i="68"/>
  <c r="F32" i="68"/>
  <c r="G32" i="68"/>
  <c r="H32" i="68"/>
  <c r="B33" i="68"/>
  <c r="C33" i="68"/>
  <c r="D33" i="68"/>
  <c r="E33" i="68"/>
  <c r="F33" i="68"/>
  <c r="G33" i="68"/>
  <c r="H33" i="68"/>
  <c r="B34" i="68"/>
  <c r="C34" i="68"/>
  <c r="D34" i="68"/>
  <c r="E34" i="68"/>
  <c r="F34" i="68"/>
  <c r="G34" i="68"/>
  <c r="H34" i="68"/>
  <c r="B35" i="68"/>
  <c r="C35" i="68"/>
  <c r="D35" i="68"/>
  <c r="E35" i="68"/>
  <c r="F35" i="68"/>
  <c r="G35" i="68"/>
  <c r="H35" i="68"/>
  <c r="B36" i="68"/>
  <c r="C36" i="68"/>
  <c r="D36" i="68"/>
  <c r="E36" i="68"/>
  <c r="F36" i="68"/>
  <c r="G36" i="68"/>
  <c r="H36" i="68"/>
  <c r="B37" i="68"/>
  <c r="C37" i="68"/>
  <c r="D37" i="68"/>
  <c r="E37" i="68"/>
  <c r="F37" i="68"/>
  <c r="G37" i="68"/>
  <c r="H37" i="68"/>
  <c r="B38" i="68"/>
  <c r="C38" i="68"/>
  <c r="D38" i="68"/>
  <c r="E38" i="68"/>
  <c r="F38" i="68"/>
  <c r="G38" i="68"/>
  <c r="H38" i="68"/>
  <c r="B39" i="68"/>
  <c r="C39" i="68"/>
  <c r="D39" i="68"/>
  <c r="E39" i="68"/>
  <c r="F39" i="68"/>
  <c r="G39" i="68"/>
  <c r="H39" i="68"/>
  <c r="B25" i="67"/>
  <c r="C25" i="67"/>
  <c r="D25" i="67"/>
  <c r="E25" i="67"/>
  <c r="F25" i="67"/>
  <c r="G25" i="67"/>
  <c r="H25" i="67"/>
  <c r="B26" i="67"/>
  <c r="C26" i="67"/>
  <c r="D26" i="67"/>
  <c r="E26" i="67"/>
  <c r="F26" i="67"/>
  <c r="G26" i="67"/>
  <c r="H26" i="67"/>
  <c r="B27" i="67"/>
  <c r="C27" i="67"/>
  <c r="D27" i="67"/>
  <c r="E27" i="67"/>
  <c r="F27" i="67"/>
  <c r="G27" i="67"/>
  <c r="H27" i="67"/>
  <c r="B28" i="67"/>
  <c r="C28" i="67"/>
  <c r="D28" i="67"/>
  <c r="E28" i="67"/>
  <c r="F28" i="67"/>
  <c r="G28" i="67"/>
  <c r="H28" i="67"/>
  <c r="B29" i="67"/>
  <c r="C29" i="67"/>
  <c r="D29" i="67"/>
  <c r="E29" i="67"/>
  <c r="F29" i="67"/>
  <c r="G29" i="67"/>
  <c r="H29" i="67"/>
  <c r="B30" i="67"/>
  <c r="C30" i="67"/>
  <c r="D30" i="67"/>
  <c r="E30" i="67"/>
  <c r="F30" i="67"/>
  <c r="G30" i="67"/>
  <c r="H30" i="67"/>
  <c r="B31" i="67"/>
  <c r="C31" i="67"/>
  <c r="D31" i="67"/>
  <c r="E31" i="67"/>
  <c r="F31" i="67"/>
  <c r="G31" i="67"/>
  <c r="H31" i="67"/>
  <c r="B32" i="67"/>
  <c r="C32" i="67"/>
  <c r="D32" i="67"/>
  <c r="E32" i="67"/>
  <c r="F32" i="67"/>
  <c r="G32" i="67"/>
  <c r="H32" i="67"/>
  <c r="B33" i="67"/>
  <c r="C33" i="67"/>
  <c r="D33" i="67"/>
  <c r="E33" i="67"/>
  <c r="F33" i="67"/>
  <c r="G33" i="67"/>
  <c r="H33" i="67"/>
  <c r="B34" i="67"/>
  <c r="C34" i="67"/>
  <c r="D34" i="67"/>
  <c r="E34" i="67"/>
  <c r="F34" i="67"/>
  <c r="G34" i="67"/>
  <c r="H34" i="67"/>
  <c r="B35" i="67"/>
  <c r="C35" i="67"/>
  <c r="D35" i="67"/>
  <c r="E35" i="67"/>
  <c r="F35" i="67"/>
  <c r="G35" i="67"/>
  <c r="H35" i="67"/>
  <c r="B36" i="67"/>
  <c r="C36" i="67"/>
  <c r="D36" i="67"/>
  <c r="E36" i="67"/>
  <c r="F36" i="67"/>
  <c r="G36" i="67"/>
  <c r="H36" i="67"/>
  <c r="B37" i="67"/>
  <c r="C37" i="67"/>
  <c r="D37" i="67"/>
  <c r="E37" i="67"/>
  <c r="F37" i="67"/>
  <c r="G37" i="67"/>
  <c r="H37" i="67"/>
  <c r="B38" i="67"/>
  <c r="C38" i="67"/>
  <c r="D38" i="67"/>
  <c r="E38" i="67"/>
  <c r="F38" i="67"/>
  <c r="G38" i="67"/>
  <c r="H38" i="67"/>
  <c r="B39" i="67"/>
  <c r="C39" i="67"/>
  <c r="D39" i="67"/>
  <c r="E39" i="67"/>
  <c r="F39" i="67"/>
  <c r="G39" i="67"/>
  <c r="H39" i="67"/>
  <c r="L11" i="56"/>
  <c r="K11" i="56"/>
  <c r="G11" i="56"/>
  <c r="E4" i="56"/>
  <c r="B25" i="85"/>
  <c r="C25" i="85"/>
  <c r="D25" i="85"/>
  <c r="E25" i="85"/>
  <c r="F25" i="85"/>
  <c r="G25" i="85"/>
  <c r="H25" i="85"/>
  <c r="B26" i="85"/>
  <c r="C26" i="85"/>
  <c r="D26" i="85"/>
  <c r="E26" i="85"/>
  <c r="F26" i="85"/>
  <c r="G26" i="85"/>
  <c r="H26" i="85"/>
  <c r="B27" i="85"/>
  <c r="D27" i="85"/>
  <c r="E27" i="85"/>
  <c r="F27" i="85"/>
  <c r="G27" i="85"/>
  <c r="B28" i="85"/>
  <c r="D28" i="85"/>
  <c r="E28" i="85"/>
  <c r="F28" i="85"/>
  <c r="G28" i="85"/>
  <c r="B29" i="85"/>
  <c r="C29" i="85"/>
  <c r="D29" i="85"/>
  <c r="E29" i="85"/>
  <c r="F29" i="85"/>
  <c r="G29" i="85"/>
  <c r="B30" i="85"/>
  <c r="D30" i="85"/>
  <c r="E30" i="85"/>
  <c r="F30" i="85"/>
  <c r="G30" i="85"/>
  <c r="H30" i="85"/>
  <c r="B31" i="85"/>
  <c r="C31" i="85"/>
  <c r="D31" i="85"/>
  <c r="E31" i="85"/>
  <c r="F31" i="85"/>
  <c r="G31" i="85"/>
  <c r="H31" i="85"/>
  <c r="B32" i="85"/>
  <c r="C32" i="85"/>
  <c r="D32" i="85"/>
  <c r="E32" i="85"/>
  <c r="F32" i="85"/>
  <c r="G32" i="85"/>
  <c r="H32" i="85"/>
  <c r="B33" i="85"/>
  <c r="C33" i="85"/>
  <c r="D33" i="85"/>
  <c r="E33" i="85"/>
  <c r="F33" i="85"/>
  <c r="G33" i="85"/>
  <c r="H33" i="85"/>
  <c r="B34" i="85"/>
  <c r="C34" i="85"/>
  <c r="D34" i="85"/>
  <c r="E34" i="85"/>
  <c r="F34" i="85"/>
  <c r="G34" i="85"/>
  <c r="H34" i="85"/>
  <c r="B35" i="85"/>
  <c r="C35" i="85"/>
  <c r="D35" i="85"/>
  <c r="E35" i="85"/>
  <c r="F35" i="85"/>
  <c r="G35" i="85"/>
  <c r="H35" i="85"/>
  <c r="B36" i="85"/>
  <c r="C36" i="85"/>
  <c r="D36" i="85"/>
  <c r="E36" i="85"/>
  <c r="F36" i="85"/>
  <c r="G36" i="85"/>
  <c r="H36" i="85"/>
  <c r="B37" i="85"/>
  <c r="C37" i="85"/>
  <c r="D37" i="85"/>
  <c r="E37" i="85"/>
  <c r="F37" i="85"/>
  <c r="G37" i="85"/>
  <c r="H37" i="85"/>
  <c r="B38" i="85"/>
  <c r="C38" i="85"/>
  <c r="D38" i="85"/>
  <c r="E38" i="85"/>
  <c r="F38" i="85"/>
  <c r="G38" i="85"/>
  <c r="H38" i="85"/>
  <c r="B39" i="85"/>
  <c r="C39" i="85"/>
  <c r="D39" i="85"/>
  <c r="E39" i="85"/>
  <c r="F39" i="85"/>
  <c r="G39" i="85"/>
  <c r="H39" i="85"/>
  <c r="B25" i="83"/>
  <c r="C25" i="83"/>
  <c r="D25" i="83"/>
  <c r="E25" i="83"/>
  <c r="F25" i="83"/>
  <c r="G25" i="83"/>
  <c r="H25" i="83"/>
  <c r="B26" i="83"/>
  <c r="C26" i="83"/>
  <c r="D26" i="83"/>
  <c r="E26" i="83"/>
  <c r="F26" i="83"/>
  <c r="G26" i="83"/>
  <c r="H26" i="83"/>
  <c r="B27" i="83"/>
  <c r="D27" i="83"/>
  <c r="E27" i="83"/>
  <c r="F27" i="83"/>
  <c r="G27" i="83"/>
  <c r="B28" i="83"/>
  <c r="D28" i="83"/>
  <c r="E28" i="83"/>
  <c r="F28" i="83"/>
  <c r="G28" i="83"/>
  <c r="B29" i="83"/>
  <c r="D29" i="83"/>
  <c r="E29" i="83"/>
  <c r="F29" i="83"/>
  <c r="G29" i="83"/>
  <c r="B30" i="83"/>
  <c r="C30" i="83"/>
  <c r="D30" i="83"/>
  <c r="E30" i="83"/>
  <c r="F30" i="83"/>
  <c r="G30" i="83"/>
  <c r="H30" i="83"/>
  <c r="B31" i="83"/>
  <c r="C31" i="83"/>
  <c r="D31" i="83"/>
  <c r="E31" i="83"/>
  <c r="F31" i="83"/>
  <c r="G31" i="83"/>
  <c r="H31" i="83"/>
  <c r="B32" i="83"/>
  <c r="C32" i="83"/>
  <c r="D32" i="83"/>
  <c r="E32" i="83"/>
  <c r="F32" i="83"/>
  <c r="G32" i="83"/>
  <c r="H32" i="83"/>
  <c r="B33" i="83"/>
  <c r="C33" i="83"/>
  <c r="D33" i="83"/>
  <c r="E33" i="83"/>
  <c r="F33" i="83"/>
  <c r="G33" i="83"/>
  <c r="H33" i="83"/>
  <c r="B34" i="83"/>
  <c r="C34" i="83"/>
  <c r="D34" i="83"/>
  <c r="E34" i="83"/>
  <c r="F34" i="83"/>
  <c r="G34" i="83"/>
  <c r="H34" i="83"/>
  <c r="B35" i="83"/>
  <c r="C35" i="83"/>
  <c r="D35" i="83"/>
  <c r="E35" i="83"/>
  <c r="F35" i="83"/>
  <c r="G35" i="83"/>
  <c r="H35" i="83"/>
  <c r="B36" i="83"/>
  <c r="C36" i="83"/>
  <c r="D36" i="83"/>
  <c r="E36" i="83"/>
  <c r="F36" i="83"/>
  <c r="G36" i="83"/>
  <c r="H36" i="83"/>
  <c r="B37" i="83"/>
  <c r="C37" i="83"/>
  <c r="D37" i="83"/>
  <c r="E37" i="83"/>
  <c r="F37" i="83"/>
  <c r="G37" i="83"/>
  <c r="H37" i="83"/>
  <c r="B38" i="83"/>
  <c r="C38" i="83"/>
  <c r="D38" i="83"/>
  <c r="E38" i="83"/>
  <c r="F38" i="83"/>
  <c r="G38" i="83"/>
  <c r="H38" i="83"/>
  <c r="B39" i="83"/>
  <c r="C39" i="83"/>
  <c r="D39" i="83"/>
  <c r="E39" i="83"/>
  <c r="F39" i="83"/>
  <c r="G39" i="83"/>
  <c r="H39" i="83"/>
  <c r="B24" i="82"/>
  <c r="C24" i="82"/>
  <c r="D24" i="82"/>
  <c r="E24" i="82"/>
  <c r="F24" i="82"/>
  <c r="G24" i="82"/>
  <c r="H24" i="82"/>
  <c r="B25" i="82"/>
  <c r="C25" i="82"/>
  <c r="D25" i="82"/>
  <c r="E25" i="82"/>
  <c r="F25" i="82"/>
  <c r="G25" i="82"/>
  <c r="H25" i="82"/>
  <c r="B26" i="82"/>
  <c r="C26" i="82"/>
  <c r="D26" i="82"/>
  <c r="E26" i="82"/>
  <c r="F26" i="82"/>
  <c r="G26" i="82"/>
  <c r="B27" i="82"/>
  <c r="C27" i="82"/>
  <c r="D27" i="82"/>
  <c r="E27" i="82"/>
  <c r="F27" i="82"/>
  <c r="G27" i="82"/>
  <c r="B28" i="82"/>
  <c r="C28" i="82"/>
  <c r="D28" i="82"/>
  <c r="E28" i="82"/>
  <c r="F28" i="82"/>
  <c r="G28" i="82"/>
  <c r="H28" i="82"/>
  <c r="B29" i="82"/>
  <c r="C29" i="82"/>
  <c r="D29" i="82"/>
  <c r="E29" i="82"/>
  <c r="F29" i="82"/>
  <c r="G29" i="82"/>
  <c r="B30" i="82"/>
  <c r="C30" i="82"/>
  <c r="D30" i="82"/>
  <c r="E30" i="82"/>
  <c r="F30" i="82"/>
  <c r="G30" i="82"/>
  <c r="H30" i="82"/>
  <c r="B31" i="82"/>
  <c r="C31" i="82"/>
  <c r="D31" i="82"/>
  <c r="E31" i="82"/>
  <c r="F31" i="82"/>
  <c r="G31" i="82"/>
  <c r="H31" i="82"/>
  <c r="B32" i="82"/>
  <c r="C32" i="82"/>
  <c r="D32" i="82"/>
  <c r="E32" i="82"/>
  <c r="F32" i="82"/>
  <c r="G32" i="82"/>
  <c r="H32" i="82"/>
  <c r="B33" i="82"/>
  <c r="C33" i="82"/>
  <c r="D33" i="82"/>
  <c r="E33" i="82"/>
  <c r="F33" i="82"/>
  <c r="G33" i="82"/>
  <c r="H33" i="82"/>
  <c r="B34" i="82"/>
  <c r="C34" i="82"/>
  <c r="D34" i="82"/>
  <c r="E34" i="82"/>
  <c r="F34" i="82"/>
  <c r="G34" i="82"/>
  <c r="H34" i="82"/>
  <c r="B35" i="82"/>
  <c r="C35" i="82"/>
  <c r="D35" i="82"/>
  <c r="E35" i="82"/>
  <c r="F35" i="82"/>
  <c r="G35" i="82"/>
  <c r="H35" i="82"/>
  <c r="B36" i="82"/>
  <c r="C36" i="82"/>
  <c r="D36" i="82"/>
  <c r="E36" i="82"/>
  <c r="F36" i="82"/>
  <c r="G36" i="82"/>
  <c r="H36" i="82"/>
  <c r="B37" i="82"/>
  <c r="C37" i="82"/>
  <c r="D37" i="82"/>
  <c r="E37" i="82"/>
  <c r="F37" i="82"/>
  <c r="G37" i="82"/>
  <c r="H37" i="82"/>
  <c r="B38" i="82"/>
  <c r="C38" i="82"/>
  <c r="D38" i="82"/>
  <c r="E38" i="82"/>
  <c r="F38" i="82"/>
  <c r="G38" i="82"/>
  <c r="H38" i="82"/>
  <c r="B25" i="81"/>
  <c r="C25" i="81"/>
  <c r="D25" i="81"/>
  <c r="E25" i="81"/>
  <c r="F25" i="81"/>
  <c r="G25" i="81"/>
  <c r="H25" i="81"/>
  <c r="B26" i="81"/>
  <c r="C26" i="81"/>
  <c r="D26" i="81"/>
  <c r="E26" i="81"/>
  <c r="F26" i="81"/>
  <c r="G26" i="81"/>
  <c r="H26" i="81"/>
  <c r="B27" i="81"/>
  <c r="D27" i="81"/>
  <c r="E27" i="81"/>
  <c r="F27" i="81"/>
  <c r="G27" i="81"/>
  <c r="B28" i="81"/>
  <c r="D28" i="81"/>
  <c r="E28" i="81"/>
  <c r="F28" i="81"/>
  <c r="G28" i="81"/>
  <c r="B29" i="81"/>
  <c r="C29" i="81"/>
  <c r="D29" i="81"/>
  <c r="E29" i="81"/>
  <c r="F29" i="81"/>
  <c r="G29" i="81"/>
  <c r="B30" i="81"/>
  <c r="D30" i="81"/>
  <c r="E30" i="81"/>
  <c r="F30" i="81"/>
  <c r="G30" i="81"/>
  <c r="H30" i="81"/>
  <c r="B31" i="81"/>
  <c r="C31" i="81"/>
  <c r="D31" i="81"/>
  <c r="E31" i="81"/>
  <c r="F31" i="81"/>
  <c r="G31" i="81"/>
  <c r="H31" i="81"/>
  <c r="B32" i="81"/>
  <c r="C32" i="81"/>
  <c r="D32" i="81"/>
  <c r="E32" i="81"/>
  <c r="F32" i="81"/>
  <c r="G32" i="81"/>
  <c r="H32" i="81"/>
  <c r="B33" i="81"/>
  <c r="C33" i="81"/>
  <c r="D33" i="81"/>
  <c r="E33" i="81"/>
  <c r="F33" i="81"/>
  <c r="G33" i="81"/>
  <c r="H33" i="81"/>
  <c r="B34" i="81"/>
  <c r="C34" i="81"/>
  <c r="D34" i="81"/>
  <c r="E34" i="81"/>
  <c r="F34" i="81"/>
  <c r="G34" i="81"/>
  <c r="H34" i="81"/>
  <c r="B35" i="81"/>
  <c r="C35" i="81"/>
  <c r="D35" i="81"/>
  <c r="E35" i="81"/>
  <c r="F35" i="81"/>
  <c r="G35" i="81"/>
  <c r="H35" i="81"/>
  <c r="B36" i="81"/>
  <c r="C36" i="81"/>
  <c r="D36" i="81"/>
  <c r="E36" i="81"/>
  <c r="F36" i="81"/>
  <c r="G36" i="81"/>
  <c r="H36" i="81"/>
  <c r="B37" i="81"/>
  <c r="C37" i="81"/>
  <c r="D37" i="81"/>
  <c r="E37" i="81"/>
  <c r="F37" i="81"/>
  <c r="G37" i="81"/>
  <c r="H37" i="81"/>
  <c r="B38" i="81"/>
  <c r="C38" i="81"/>
  <c r="D38" i="81"/>
  <c r="E38" i="81"/>
  <c r="F38" i="81"/>
  <c r="G38" i="81"/>
  <c r="H38" i="81"/>
  <c r="B39" i="81"/>
  <c r="C39" i="81"/>
  <c r="D39" i="81"/>
  <c r="E39" i="81"/>
  <c r="F39" i="81"/>
  <c r="G39" i="81"/>
  <c r="H39" i="81"/>
  <c r="A39" i="85"/>
  <c r="A38" i="85"/>
  <c r="A37" i="85"/>
  <c r="A36" i="85"/>
  <c r="A35" i="85"/>
  <c r="A34" i="85"/>
  <c r="A33" i="85"/>
  <c r="A32" i="85"/>
  <c r="A31" i="85"/>
  <c r="A30" i="85"/>
  <c r="A29" i="85"/>
  <c r="A28" i="85"/>
  <c r="A27" i="85"/>
  <c r="A26" i="85"/>
  <c r="A25" i="85"/>
  <c r="H24" i="85"/>
  <c r="G24" i="85"/>
  <c r="F24" i="85"/>
  <c r="E24" i="85"/>
  <c r="D24" i="85"/>
  <c r="C24" i="85"/>
  <c r="B24" i="85"/>
  <c r="H23" i="85"/>
  <c r="G23" i="85"/>
  <c r="F23" i="85"/>
  <c r="E23" i="85"/>
  <c r="D23" i="85"/>
  <c r="B23" i="85"/>
  <c r="G22" i="85"/>
  <c r="F22" i="85"/>
  <c r="E22" i="85"/>
  <c r="D22" i="85"/>
  <c r="C22" i="85"/>
  <c r="B22" i="85"/>
  <c r="G21" i="85"/>
  <c r="F21" i="85"/>
  <c r="E21" i="85"/>
  <c r="D21" i="85"/>
  <c r="B21" i="85"/>
  <c r="G20" i="85"/>
  <c r="F20" i="85"/>
  <c r="E20" i="85"/>
  <c r="D20" i="85"/>
  <c r="B20" i="85"/>
  <c r="A20" i="85"/>
  <c r="H19" i="85"/>
  <c r="G19" i="85"/>
  <c r="F19" i="85"/>
  <c r="E19" i="85"/>
  <c r="D19" i="85"/>
  <c r="C19" i="85"/>
  <c r="B19" i="85"/>
  <c r="A19" i="85"/>
  <c r="C17" i="85"/>
  <c r="D16" i="85"/>
  <c r="C16" i="85"/>
  <c r="C15" i="85"/>
  <c r="G14" i="85"/>
  <c r="C14" i="85"/>
  <c r="G13" i="85"/>
  <c r="G12" i="85"/>
  <c r="G11" i="85"/>
  <c r="G10" i="85"/>
  <c r="G9" i="85"/>
  <c r="B8" i="85"/>
  <c r="B7" i="85"/>
  <c r="E6" i="85"/>
  <c r="D6" i="85"/>
  <c r="C6" i="85"/>
  <c r="B6" i="85"/>
  <c r="C20" i="84"/>
  <c r="H3" i="84" s="1"/>
  <c r="C19" i="84"/>
  <c r="C18" i="84"/>
  <c r="F9" i="84"/>
  <c r="F8" i="84"/>
  <c r="F7" i="84"/>
  <c r="A5" i="84"/>
  <c r="A39" i="83"/>
  <c r="A38" i="83"/>
  <c r="A37" i="83"/>
  <c r="A36" i="83"/>
  <c r="A35" i="83"/>
  <c r="A34" i="83"/>
  <c r="A33" i="83"/>
  <c r="A32" i="83"/>
  <c r="A31" i="83"/>
  <c r="A30" i="83"/>
  <c r="A29" i="83"/>
  <c r="A28" i="83"/>
  <c r="A27" i="83"/>
  <c r="A26" i="83"/>
  <c r="A25" i="83"/>
  <c r="H24" i="83"/>
  <c r="G24" i="83"/>
  <c r="F24" i="83"/>
  <c r="E24" i="83"/>
  <c r="D24" i="83"/>
  <c r="B24" i="83"/>
  <c r="G23" i="83"/>
  <c r="F23" i="83"/>
  <c r="E23" i="83"/>
  <c r="D23" i="83"/>
  <c r="C23" i="83"/>
  <c r="B23" i="83"/>
  <c r="H22" i="83"/>
  <c r="G22" i="83"/>
  <c r="F22" i="83"/>
  <c r="E22" i="83"/>
  <c r="D22" i="83"/>
  <c r="B22" i="83"/>
  <c r="G21" i="83"/>
  <c r="F21" i="83"/>
  <c r="E21" i="83"/>
  <c r="D21" i="83"/>
  <c r="C21" i="83"/>
  <c r="B21" i="83"/>
  <c r="G20" i="83"/>
  <c r="F20" i="83"/>
  <c r="E20" i="83"/>
  <c r="D20" i="83"/>
  <c r="B20" i="83"/>
  <c r="A20" i="83"/>
  <c r="H19" i="83"/>
  <c r="G19" i="83"/>
  <c r="F19" i="83"/>
  <c r="E19" i="83"/>
  <c r="D19" i="83"/>
  <c r="C19" i="83"/>
  <c r="B19" i="83"/>
  <c r="A19" i="83"/>
  <c r="C17" i="83"/>
  <c r="D16" i="83"/>
  <c r="C16" i="83"/>
  <c r="C15" i="83"/>
  <c r="G14" i="83"/>
  <c r="F14" i="83"/>
  <c r="C14" i="83"/>
  <c r="G13" i="83"/>
  <c r="F13" i="83"/>
  <c r="G12" i="83"/>
  <c r="F12" i="83"/>
  <c r="G11" i="83"/>
  <c r="F11" i="83"/>
  <c r="G10" i="83"/>
  <c r="G9" i="83"/>
  <c r="B8" i="83"/>
  <c r="B7" i="83"/>
  <c r="B6" i="83"/>
  <c r="A38" i="82"/>
  <c r="A37" i="82"/>
  <c r="A36" i="82"/>
  <c r="A35" i="82"/>
  <c r="A34" i="82"/>
  <c r="A33" i="82"/>
  <c r="A32" i="82"/>
  <c r="A31" i="82"/>
  <c r="A30" i="82"/>
  <c r="A29" i="82"/>
  <c r="A28" i="82"/>
  <c r="A27" i="82"/>
  <c r="A26" i="82"/>
  <c r="A25" i="82"/>
  <c r="A24" i="82"/>
  <c r="H23" i="82"/>
  <c r="G23" i="82"/>
  <c r="F23" i="82"/>
  <c r="E23" i="82"/>
  <c r="D23" i="82"/>
  <c r="C23" i="82"/>
  <c r="B23" i="82"/>
  <c r="H22" i="82"/>
  <c r="G22" i="82"/>
  <c r="F22" i="82"/>
  <c r="E22" i="82"/>
  <c r="D22" i="82"/>
  <c r="B22" i="82"/>
  <c r="G21" i="82"/>
  <c r="F21" i="82"/>
  <c r="E21" i="82"/>
  <c r="D21" i="82"/>
  <c r="C21" i="82"/>
  <c r="B21" i="82"/>
  <c r="G20" i="82"/>
  <c r="F20" i="82"/>
  <c r="E20" i="82"/>
  <c r="D20" i="82"/>
  <c r="B20" i="82"/>
  <c r="G19" i="82"/>
  <c r="F19" i="82"/>
  <c r="E19" i="82"/>
  <c r="D19" i="82"/>
  <c r="B19" i="82"/>
  <c r="A19" i="82"/>
  <c r="H18" i="82"/>
  <c r="G18" i="82"/>
  <c r="F18" i="82"/>
  <c r="E18" i="82"/>
  <c r="D18" i="82"/>
  <c r="C18" i="82"/>
  <c r="B18" i="82"/>
  <c r="A18" i="82"/>
  <c r="C16" i="82"/>
  <c r="D15" i="82"/>
  <c r="C15" i="82"/>
  <c r="C14" i="82"/>
  <c r="G13" i="82"/>
  <c r="F13" i="82"/>
  <c r="C13" i="82"/>
  <c r="G12" i="82"/>
  <c r="F12" i="82"/>
  <c r="G11" i="82"/>
  <c r="F11" i="82"/>
  <c r="G10" i="82"/>
  <c r="F10" i="82"/>
  <c r="G9" i="82"/>
  <c r="G8" i="82"/>
  <c r="B7" i="82"/>
  <c r="B6" i="82"/>
  <c r="E5" i="82"/>
  <c r="D5" i="82"/>
  <c r="C5" i="82"/>
  <c r="B5" i="82"/>
  <c r="A39" i="81"/>
  <c r="A38" i="81"/>
  <c r="A37" i="81"/>
  <c r="A36" i="81"/>
  <c r="A35" i="81"/>
  <c r="A34" i="81"/>
  <c r="A33" i="81"/>
  <c r="A32" i="81"/>
  <c r="A31" i="81"/>
  <c r="A30" i="81"/>
  <c r="A29" i="81"/>
  <c r="A28" i="81"/>
  <c r="A27" i="81"/>
  <c r="A26" i="81"/>
  <c r="A25" i="81"/>
  <c r="H24" i="81"/>
  <c r="G24" i="81"/>
  <c r="F24" i="81"/>
  <c r="E24" i="81"/>
  <c r="D24" i="81"/>
  <c r="C24" i="81"/>
  <c r="B24" i="81"/>
  <c r="H23" i="81"/>
  <c r="G23" i="81"/>
  <c r="F23" i="81"/>
  <c r="E23" i="81"/>
  <c r="D23" i="81"/>
  <c r="C23" i="81"/>
  <c r="B23" i="81"/>
  <c r="G22" i="81"/>
  <c r="F22" i="81"/>
  <c r="E22" i="81"/>
  <c r="D22" i="81"/>
  <c r="B22" i="81"/>
  <c r="G21" i="81"/>
  <c r="F21" i="81"/>
  <c r="E21" i="81"/>
  <c r="D21" i="81"/>
  <c r="B21" i="81"/>
  <c r="G20" i="81"/>
  <c r="F20" i="81"/>
  <c r="E20" i="81"/>
  <c r="D20" i="81"/>
  <c r="C20" i="81"/>
  <c r="B20" i="81"/>
  <c r="A20" i="81"/>
  <c r="H19" i="81"/>
  <c r="G19" i="81"/>
  <c r="F19" i="81"/>
  <c r="E19" i="81"/>
  <c r="D19" i="81"/>
  <c r="C19" i="81"/>
  <c r="B19" i="81"/>
  <c r="A19" i="81"/>
  <c r="C17" i="81"/>
  <c r="D16" i="81"/>
  <c r="C13" i="79" s="1"/>
  <c r="C16" i="81"/>
  <c r="C15" i="81"/>
  <c r="G14" i="81"/>
  <c r="F14" i="81"/>
  <c r="C14" i="81"/>
  <c r="G13" i="81"/>
  <c r="F13" i="81"/>
  <c r="G12" i="81"/>
  <c r="F12" i="81"/>
  <c r="G11" i="81"/>
  <c r="F11" i="81"/>
  <c r="G10" i="81"/>
  <c r="G9" i="81"/>
  <c r="C12" i="79" s="1"/>
  <c r="B8" i="81"/>
  <c r="B7" i="81"/>
  <c r="E6" i="81"/>
  <c r="D6" i="81"/>
  <c r="C6" i="81"/>
  <c r="B6" i="81"/>
  <c r="H39" i="80"/>
  <c r="C39" i="80"/>
  <c r="H38" i="80"/>
  <c r="C38" i="80"/>
  <c r="H37" i="80"/>
  <c r="C37" i="80"/>
  <c r="H36" i="80"/>
  <c r="C36" i="80"/>
  <c r="H35" i="80"/>
  <c r="C35" i="80"/>
  <c r="H34" i="80"/>
  <c r="C34" i="80"/>
  <c r="H33" i="80"/>
  <c r="C33" i="80"/>
  <c r="H32" i="80"/>
  <c r="C32" i="80"/>
  <c r="H31" i="80"/>
  <c r="C31" i="80"/>
  <c r="H30" i="80"/>
  <c r="H29" i="82" s="1"/>
  <c r="C30" i="80"/>
  <c r="C30" i="81" s="1"/>
  <c r="H29" i="80"/>
  <c r="H29" i="81" s="1"/>
  <c r="C29" i="80"/>
  <c r="C29" i="83" s="1"/>
  <c r="H28" i="80"/>
  <c r="H28" i="83" s="1"/>
  <c r="C28" i="80"/>
  <c r="C28" i="83" s="1"/>
  <c r="H27" i="80"/>
  <c r="H27" i="85" s="1"/>
  <c r="C27" i="80"/>
  <c r="C27" i="81" s="1"/>
  <c r="H26" i="80"/>
  <c r="C26" i="80"/>
  <c r="H25" i="80"/>
  <c r="C25" i="80"/>
  <c r="H24" i="80"/>
  <c r="C24" i="80"/>
  <c r="C24" i="83" s="1"/>
  <c r="H23" i="80"/>
  <c r="H23" i="83" s="1"/>
  <c r="C23" i="80"/>
  <c r="C22" i="82" s="1"/>
  <c r="H22" i="80"/>
  <c r="H21" i="82" s="1"/>
  <c r="C22" i="80"/>
  <c r="C22" i="83" s="1"/>
  <c r="H21" i="80"/>
  <c r="H21" i="81" s="1"/>
  <c r="C21" i="80"/>
  <c r="H20" i="80"/>
  <c r="C20" i="80"/>
  <c r="A39" i="78"/>
  <c r="A38" i="78"/>
  <c r="A37" i="78"/>
  <c r="A36" i="78"/>
  <c r="A35" i="78"/>
  <c r="A34" i="78"/>
  <c r="A33" i="78"/>
  <c r="A32" i="78"/>
  <c r="A31" i="78"/>
  <c r="A30" i="78"/>
  <c r="A29" i="78"/>
  <c r="A28" i="78"/>
  <c r="A27" i="78"/>
  <c r="A26" i="78"/>
  <c r="A25" i="78"/>
  <c r="H24" i="78"/>
  <c r="G24" i="78"/>
  <c r="F24" i="78"/>
  <c r="E24" i="78"/>
  <c r="D24" i="78"/>
  <c r="C24" i="78"/>
  <c r="B24" i="78"/>
  <c r="H23" i="78"/>
  <c r="G23" i="78"/>
  <c r="F23" i="78"/>
  <c r="E23" i="78"/>
  <c r="D23" i="78"/>
  <c r="B23" i="78"/>
  <c r="G22" i="78"/>
  <c r="F22" i="78"/>
  <c r="E22" i="78"/>
  <c r="D22" i="78"/>
  <c r="C22" i="78"/>
  <c r="B22" i="78"/>
  <c r="G21" i="78"/>
  <c r="F21" i="78"/>
  <c r="E21" i="78"/>
  <c r="D21" i="78"/>
  <c r="B21" i="78"/>
  <c r="G20" i="78"/>
  <c r="F20" i="78"/>
  <c r="E20" i="78"/>
  <c r="D20" i="78"/>
  <c r="B20" i="78"/>
  <c r="A20" i="78"/>
  <c r="H19" i="78"/>
  <c r="G19" i="78"/>
  <c r="F19" i="78"/>
  <c r="E19" i="78"/>
  <c r="D19" i="78"/>
  <c r="C19" i="78"/>
  <c r="B19" i="78"/>
  <c r="A19" i="78"/>
  <c r="C17" i="78"/>
  <c r="D16" i="78"/>
  <c r="C16" i="78"/>
  <c r="C15" i="78"/>
  <c r="G14" i="78"/>
  <c r="C14" i="78"/>
  <c r="G13" i="78"/>
  <c r="G12" i="78"/>
  <c r="G11" i="78"/>
  <c r="G10" i="78"/>
  <c r="G9" i="78"/>
  <c r="B8" i="78"/>
  <c r="B7" i="78"/>
  <c r="E6" i="78"/>
  <c r="D6" i="78"/>
  <c r="C6" i="78"/>
  <c r="B6" i="78"/>
  <c r="C20" i="77"/>
  <c r="H3" i="77" s="1"/>
  <c r="C19" i="77"/>
  <c r="C18" i="77"/>
  <c r="F9" i="77"/>
  <c r="F8" i="77"/>
  <c r="F7" i="77"/>
  <c r="A5" i="77"/>
  <c r="A38" i="76"/>
  <c r="A37" i="76"/>
  <c r="A36" i="76"/>
  <c r="A35" i="76"/>
  <c r="A34" i="76"/>
  <c r="A33" i="76"/>
  <c r="A32" i="76"/>
  <c r="A31" i="76"/>
  <c r="A30" i="76"/>
  <c r="A29" i="76"/>
  <c r="A28" i="76"/>
  <c r="A27" i="76"/>
  <c r="A26" i="76"/>
  <c r="A25" i="76"/>
  <c r="A24" i="76"/>
  <c r="H23" i="76"/>
  <c r="G23" i="76"/>
  <c r="F23" i="76"/>
  <c r="E23" i="76"/>
  <c r="D23" i="76"/>
  <c r="B23" i="76"/>
  <c r="G22" i="76"/>
  <c r="F22" i="76"/>
  <c r="E22" i="76"/>
  <c r="D22" i="76"/>
  <c r="C22" i="76"/>
  <c r="B22" i="76"/>
  <c r="H21" i="76"/>
  <c r="G21" i="76"/>
  <c r="F21" i="76"/>
  <c r="E21" i="76"/>
  <c r="D21" i="76"/>
  <c r="B21" i="76"/>
  <c r="G20" i="76"/>
  <c r="F20" i="76"/>
  <c r="E20" i="76"/>
  <c r="D20" i="76"/>
  <c r="C20" i="76"/>
  <c r="B20" i="76"/>
  <c r="G19" i="76"/>
  <c r="F19" i="76"/>
  <c r="E19" i="76"/>
  <c r="D19" i="76"/>
  <c r="B19" i="76"/>
  <c r="A19" i="76"/>
  <c r="H18" i="76"/>
  <c r="G18" i="76"/>
  <c r="F18" i="76"/>
  <c r="E18" i="76"/>
  <c r="D18" i="76"/>
  <c r="C18" i="76"/>
  <c r="B18" i="76"/>
  <c r="A18" i="76"/>
  <c r="C16" i="76"/>
  <c r="D15" i="76"/>
  <c r="C15" i="76"/>
  <c r="C14" i="76"/>
  <c r="G13" i="76"/>
  <c r="F13" i="76"/>
  <c r="C13" i="76"/>
  <c r="G12" i="76"/>
  <c r="F12" i="76"/>
  <c r="G11" i="76"/>
  <c r="F11" i="76"/>
  <c r="G10" i="76"/>
  <c r="F10" i="76"/>
  <c r="G9" i="76"/>
  <c r="G8" i="76"/>
  <c r="B7" i="76"/>
  <c r="B6" i="76"/>
  <c r="E5" i="76"/>
  <c r="D5" i="76"/>
  <c r="C5" i="76"/>
  <c r="B5" i="76"/>
  <c r="A39" i="75"/>
  <c r="A38" i="75"/>
  <c r="A37" i="75"/>
  <c r="A36" i="75"/>
  <c r="A35" i="75"/>
  <c r="A34" i="75"/>
  <c r="A33" i="75"/>
  <c r="A32" i="75"/>
  <c r="A31" i="75"/>
  <c r="A30" i="75"/>
  <c r="A29" i="75"/>
  <c r="A28" i="75"/>
  <c r="A27" i="75"/>
  <c r="A26" i="75"/>
  <c r="A25" i="75"/>
  <c r="H24" i="75"/>
  <c r="G24" i="75"/>
  <c r="F24" i="75"/>
  <c r="E24" i="75"/>
  <c r="D24" i="75"/>
  <c r="C24" i="75"/>
  <c r="B24" i="75"/>
  <c r="G23" i="75"/>
  <c r="F23" i="75"/>
  <c r="E23" i="75"/>
  <c r="D23" i="75"/>
  <c r="C23" i="75"/>
  <c r="B23" i="75"/>
  <c r="H22" i="75"/>
  <c r="G22" i="75"/>
  <c r="F22" i="75"/>
  <c r="E22" i="75"/>
  <c r="D22" i="75"/>
  <c r="B22" i="75"/>
  <c r="G21" i="75"/>
  <c r="F21" i="75"/>
  <c r="E21" i="75"/>
  <c r="D21" i="75"/>
  <c r="B21" i="75"/>
  <c r="G20" i="75"/>
  <c r="F20" i="75"/>
  <c r="E20" i="75"/>
  <c r="D20" i="75"/>
  <c r="B20" i="75"/>
  <c r="A20" i="75"/>
  <c r="H19" i="75"/>
  <c r="G19" i="75"/>
  <c r="F19" i="75"/>
  <c r="E19" i="75"/>
  <c r="D19" i="75"/>
  <c r="C19" i="75"/>
  <c r="B19" i="75"/>
  <c r="A19" i="75"/>
  <c r="C17" i="75"/>
  <c r="D16" i="75"/>
  <c r="C16" i="75"/>
  <c r="C15" i="75"/>
  <c r="G14" i="75"/>
  <c r="F14" i="75"/>
  <c r="C14" i="75"/>
  <c r="G13" i="75"/>
  <c r="F13" i="75"/>
  <c r="G12" i="75"/>
  <c r="F12" i="75"/>
  <c r="G11" i="75"/>
  <c r="F11" i="75"/>
  <c r="G10" i="75"/>
  <c r="G9" i="75"/>
  <c r="B8" i="75"/>
  <c r="B7" i="75"/>
  <c r="B6" i="75"/>
  <c r="A39" i="74"/>
  <c r="A38" i="74"/>
  <c r="A37" i="74"/>
  <c r="A36" i="74"/>
  <c r="A35" i="74"/>
  <c r="A34" i="74"/>
  <c r="A33" i="74"/>
  <c r="A32" i="74"/>
  <c r="A31" i="74"/>
  <c r="A30" i="74"/>
  <c r="A29" i="74"/>
  <c r="A28" i="74"/>
  <c r="A27" i="74"/>
  <c r="A26" i="74"/>
  <c r="A25" i="74"/>
  <c r="H24" i="74"/>
  <c r="G24" i="74"/>
  <c r="F24" i="74"/>
  <c r="E24" i="74"/>
  <c r="D24" i="74"/>
  <c r="C24" i="74"/>
  <c r="B24" i="74"/>
  <c r="H23" i="74"/>
  <c r="G23" i="74"/>
  <c r="F23" i="74"/>
  <c r="E23" i="74"/>
  <c r="D23" i="74"/>
  <c r="C23" i="74"/>
  <c r="B23" i="74"/>
  <c r="G22" i="74"/>
  <c r="F22" i="74"/>
  <c r="E22" i="74"/>
  <c r="D22" i="74"/>
  <c r="B22" i="74"/>
  <c r="G21" i="74"/>
  <c r="F21" i="74"/>
  <c r="E21" i="74"/>
  <c r="D21" i="74"/>
  <c r="B21" i="74"/>
  <c r="G20" i="74"/>
  <c r="F20" i="74"/>
  <c r="E20" i="74"/>
  <c r="D20" i="74"/>
  <c r="B20" i="74"/>
  <c r="A20" i="74"/>
  <c r="H19" i="74"/>
  <c r="G19" i="74"/>
  <c r="F19" i="74"/>
  <c r="E19" i="74"/>
  <c r="D19" i="74"/>
  <c r="C19" i="74"/>
  <c r="B19" i="74"/>
  <c r="A19" i="74"/>
  <c r="C17" i="74"/>
  <c r="D16" i="74"/>
  <c r="C13" i="72" s="1"/>
  <c r="C16" i="74"/>
  <c r="C15" i="74"/>
  <c r="G14" i="74"/>
  <c r="F14" i="74"/>
  <c r="C14" i="74"/>
  <c r="G13" i="74"/>
  <c r="F13" i="74"/>
  <c r="G12" i="74"/>
  <c r="F12" i="74"/>
  <c r="G11" i="74"/>
  <c r="F11" i="74"/>
  <c r="G10" i="74"/>
  <c r="G9" i="74"/>
  <c r="C12" i="72" s="1"/>
  <c r="B8" i="74"/>
  <c r="B7" i="74"/>
  <c r="E6" i="74"/>
  <c r="D6" i="74"/>
  <c r="C6" i="74"/>
  <c r="B6" i="74"/>
  <c r="H39" i="73"/>
  <c r="C39" i="73"/>
  <c r="H38" i="73"/>
  <c r="C38" i="73"/>
  <c r="H37" i="73"/>
  <c r="C37" i="73"/>
  <c r="H36" i="73"/>
  <c r="C36" i="73"/>
  <c r="H35" i="73"/>
  <c r="C35" i="73"/>
  <c r="H34" i="73"/>
  <c r="C34" i="73"/>
  <c r="H33" i="73"/>
  <c r="C33" i="73"/>
  <c r="H32" i="73"/>
  <c r="C32" i="73"/>
  <c r="H31" i="73"/>
  <c r="C31" i="73"/>
  <c r="H30" i="73"/>
  <c r="C30" i="73"/>
  <c r="H29" i="73"/>
  <c r="C29" i="73"/>
  <c r="H28" i="73"/>
  <c r="C28" i="73"/>
  <c r="H27" i="73"/>
  <c r="C27" i="73"/>
  <c r="H26" i="73"/>
  <c r="C26" i="73"/>
  <c r="H25" i="73"/>
  <c r="C25" i="73"/>
  <c r="H24" i="73"/>
  <c r="C24" i="73"/>
  <c r="C23" i="76" s="1"/>
  <c r="H23" i="73"/>
  <c r="H23" i="75" s="1"/>
  <c r="C23" i="73"/>
  <c r="C23" i="78" s="1"/>
  <c r="H22" i="73"/>
  <c r="H22" i="74" s="1"/>
  <c r="C22" i="73"/>
  <c r="C21" i="76" s="1"/>
  <c r="H21" i="73"/>
  <c r="H21" i="75" s="1"/>
  <c r="C21" i="73"/>
  <c r="C21" i="74" s="1"/>
  <c r="H20" i="73"/>
  <c r="H19" i="76" s="1"/>
  <c r="C20" i="73"/>
  <c r="C20" i="75" s="1"/>
  <c r="D16" i="64"/>
  <c r="D16" i="61"/>
  <c r="D16" i="60"/>
  <c r="C13" i="58" s="1"/>
  <c r="D16" i="71"/>
  <c r="D16" i="68"/>
  <c r="D16" i="67"/>
  <c r="C13" i="65" s="1"/>
  <c r="A39" i="71"/>
  <c r="A38" i="71"/>
  <c r="A37" i="71"/>
  <c r="A36" i="71"/>
  <c r="A35" i="71"/>
  <c r="A34" i="71"/>
  <c r="A33" i="71"/>
  <c r="A32" i="71"/>
  <c r="A31" i="71"/>
  <c r="A30" i="71"/>
  <c r="A29" i="71"/>
  <c r="A28" i="71"/>
  <c r="A27" i="71"/>
  <c r="A26" i="71"/>
  <c r="A25" i="71"/>
  <c r="G24" i="71"/>
  <c r="F24" i="71"/>
  <c r="E24" i="71"/>
  <c r="D24" i="71"/>
  <c r="C24" i="71"/>
  <c r="B24" i="71"/>
  <c r="H23" i="71"/>
  <c r="G23" i="71"/>
  <c r="F23" i="71"/>
  <c r="E23" i="71"/>
  <c r="D23" i="71"/>
  <c r="B23" i="71"/>
  <c r="H22" i="71"/>
  <c r="G22" i="71"/>
  <c r="F22" i="71"/>
  <c r="E22" i="71"/>
  <c r="D22" i="71"/>
  <c r="B22" i="71"/>
  <c r="G21" i="71"/>
  <c r="F21" i="71"/>
  <c r="E21" i="71"/>
  <c r="D21" i="71"/>
  <c r="B21" i="71"/>
  <c r="H20" i="71"/>
  <c r="G20" i="71"/>
  <c r="F20" i="71"/>
  <c r="E20" i="71"/>
  <c r="D20" i="71"/>
  <c r="B20" i="71"/>
  <c r="A20" i="71"/>
  <c r="H19" i="71"/>
  <c r="G19" i="71"/>
  <c r="F19" i="71"/>
  <c r="E19" i="71"/>
  <c r="D19" i="71"/>
  <c r="C19" i="71"/>
  <c r="B19" i="71"/>
  <c r="A19" i="71"/>
  <c r="C17" i="71"/>
  <c r="C16" i="71"/>
  <c r="C15" i="71"/>
  <c r="G14" i="71"/>
  <c r="C14" i="71"/>
  <c r="G13" i="71"/>
  <c r="G12" i="71"/>
  <c r="G11" i="71"/>
  <c r="G10" i="71"/>
  <c r="G9" i="71"/>
  <c r="B8" i="71"/>
  <c r="B7" i="71"/>
  <c r="E6" i="71"/>
  <c r="D6" i="71"/>
  <c r="C6" i="71"/>
  <c r="B6" i="71"/>
  <c r="C20" i="70"/>
  <c r="H3" i="70" s="1"/>
  <c r="C19" i="70"/>
  <c r="C18" i="70"/>
  <c r="F9" i="70"/>
  <c r="F8" i="70"/>
  <c r="F7" i="70"/>
  <c r="A5" i="70"/>
  <c r="A38" i="69"/>
  <c r="A37" i="69"/>
  <c r="A36" i="69"/>
  <c r="A35" i="69"/>
  <c r="A34" i="69"/>
  <c r="A33" i="69"/>
  <c r="A32" i="69"/>
  <c r="A31" i="69"/>
  <c r="A30" i="69"/>
  <c r="A29" i="69"/>
  <c r="A28" i="69"/>
  <c r="A27" i="69"/>
  <c r="A26" i="69"/>
  <c r="A25" i="69"/>
  <c r="A24" i="69"/>
  <c r="G23" i="69"/>
  <c r="F23" i="69"/>
  <c r="E23" i="69"/>
  <c r="D23" i="69"/>
  <c r="B23" i="69"/>
  <c r="G22" i="69"/>
  <c r="F22" i="69"/>
  <c r="E22" i="69"/>
  <c r="D22" i="69"/>
  <c r="B22" i="69"/>
  <c r="H21" i="69"/>
  <c r="G21" i="69"/>
  <c r="F21" i="69"/>
  <c r="E21" i="69"/>
  <c r="D21" i="69"/>
  <c r="B21" i="69"/>
  <c r="G20" i="69"/>
  <c r="F20" i="69"/>
  <c r="E20" i="69"/>
  <c r="D20" i="69"/>
  <c r="B20" i="69"/>
  <c r="H19" i="69"/>
  <c r="G19" i="69"/>
  <c r="F19" i="69"/>
  <c r="E19" i="69"/>
  <c r="D19" i="69"/>
  <c r="B19" i="69"/>
  <c r="A19" i="69"/>
  <c r="H18" i="69"/>
  <c r="G18" i="69"/>
  <c r="F18" i="69"/>
  <c r="E18" i="69"/>
  <c r="D18" i="69"/>
  <c r="C18" i="69"/>
  <c r="B18" i="69"/>
  <c r="A18" i="69"/>
  <c r="C16" i="69"/>
  <c r="D15" i="69"/>
  <c r="C15" i="69"/>
  <c r="C14" i="69"/>
  <c r="G13" i="69"/>
  <c r="F13" i="69"/>
  <c r="C13" i="69"/>
  <c r="G12" i="69"/>
  <c r="F12" i="69"/>
  <c r="G11" i="69"/>
  <c r="F11" i="69"/>
  <c r="G10" i="69"/>
  <c r="F10" i="69"/>
  <c r="G9" i="69"/>
  <c r="G8" i="69"/>
  <c r="B7" i="69"/>
  <c r="B6" i="69"/>
  <c r="E5" i="69"/>
  <c r="D5" i="69"/>
  <c r="C5" i="69"/>
  <c r="B5" i="69"/>
  <c r="A39" i="68"/>
  <c r="A38" i="68"/>
  <c r="A37" i="68"/>
  <c r="A36" i="68"/>
  <c r="A35" i="68"/>
  <c r="A34" i="68"/>
  <c r="A33" i="68"/>
  <c r="A32" i="68"/>
  <c r="A31" i="68"/>
  <c r="A30" i="68"/>
  <c r="A29" i="68"/>
  <c r="A28" i="68"/>
  <c r="A27" i="68"/>
  <c r="A26" i="68"/>
  <c r="A25" i="68"/>
  <c r="G24" i="68"/>
  <c r="F24" i="68"/>
  <c r="E24" i="68"/>
  <c r="D24" i="68"/>
  <c r="C24" i="68"/>
  <c r="B24" i="68"/>
  <c r="G23" i="68"/>
  <c r="F23" i="68"/>
  <c r="E23" i="68"/>
  <c r="D23" i="68"/>
  <c r="B23" i="68"/>
  <c r="H22" i="68"/>
  <c r="G22" i="68"/>
  <c r="F22" i="68"/>
  <c r="E22" i="68"/>
  <c r="D22" i="68"/>
  <c r="B22" i="68"/>
  <c r="G21" i="68"/>
  <c r="F21" i="68"/>
  <c r="E21" i="68"/>
  <c r="D21" i="68"/>
  <c r="B21" i="68"/>
  <c r="H20" i="68"/>
  <c r="G20" i="68"/>
  <c r="F20" i="68"/>
  <c r="E20" i="68"/>
  <c r="D20" i="68"/>
  <c r="B20" i="68"/>
  <c r="A20" i="68"/>
  <c r="H19" i="68"/>
  <c r="G19" i="68"/>
  <c r="F19" i="68"/>
  <c r="E19" i="68"/>
  <c r="D19" i="68"/>
  <c r="C19" i="68"/>
  <c r="B19" i="68"/>
  <c r="A19" i="68"/>
  <c r="C17" i="68"/>
  <c r="C16" i="68"/>
  <c r="C15" i="68"/>
  <c r="G14" i="68"/>
  <c r="F14" i="68"/>
  <c r="C14" i="68"/>
  <c r="G13" i="68"/>
  <c r="F13" i="68"/>
  <c r="G12" i="68"/>
  <c r="F12" i="68"/>
  <c r="G11" i="68"/>
  <c r="F11" i="68"/>
  <c r="G10" i="68"/>
  <c r="G9" i="68"/>
  <c r="B8" i="68"/>
  <c r="B7" i="68"/>
  <c r="B6" i="68"/>
  <c r="A39" i="67"/>
  <c r="A38" i="67"/>
  <c r="A37" i="67"/>
  <c r="A36" i="67"/>
  <c r="A35" i="67"/>
  <c r="A34" i="67"/>
  <c r="A33" i="67"/>
  <c r="A32" i="67"/>
  <c r="A31" i="67"/>
  <c r="A30" i="67"/>
  <c r="A29" i="67"/>
  <c r="A28" i="67"/>
  <c r="A27" i="67"/>
  <c r="A26" i="67"/>
  <c r="A25" i="67"/>
  <c r="G24" i="67"/>
  <c r="F24" i="67"/>
  <c r="E24" i="67"/>
  <c r="D24" i="67"/>
  <c r="B24" i="67"/>
  <c r="H23" i="67"/>
  <c r="G23" i="67"/>
  <c r="F23" i="67"/>
  <c r="E23" i="67"/>
  <c r="D23" i="67"/>
  <c r="C23" i="67"/>
  <c r="B23" i="67"/>
  <c r="H22" i="67"/>
  <c r="G22" i="67"/>
  <c r="F22" i="67"/>
  <c r="E22" i="67"/>
  <c r="D22" i="67"/>
  <c r="B22" i="67"/>
  <c r="H21" i="67"/>
  <c r="G21" i="67"/>
  <c r="F21" i="67"/>
  <c r="E21" i="67"/>
  <c r="D21" i="67"/>
  <c r="B21" i="67"/>
  <c r="G20" i="67"/>
  <c r="F20" i="67"/>
  <c r="E20" i="67"/>
  <c r="D20" i="67"/>
  <c r="B20" i="67"/>
  <c r="A20" i="67"/>
  <c r="H19" i="67"/>
  <c r="G19" i="67"/>
  <c r="F19" i="67"/>
  <c r="E19" i="67"/>
  <c r="D19" i="67"/>
  <c r="C19" i="67"/>
  <c r="B19" i="67"/>
  <c r="A19" i="67"/>
  <c r="C17" i="67"/>
  <c r="C16" i="67"/>
  <c r="C15" i="67"/>
  <c r="G14" i="67"/>
  <c r="F14" i="67"/>
  <c r="C14" i="67"/>
  <c r="G13" i="67"/>
  <c r="F13" i="67"/>
  <c r="G12" i="67"/>
  <c r="F12" i="67"/>
  <c r="G11" i="67"/>
  <c r="F11" i="67"/>
  <c r="G10" i="67"/>
  <c r="G9" i="67"/>
  <c r="C12" i="65" s="1"/>
  <c r="B8" i="67"/>
  <c r="B7" i="67"/>
  <c r="E6" i="67"/>
  <c r="D6" i="67"/>
  <c r="C6" i="67"/>
  <c r="B6" i="67"/>
  <c r="H39" i="66"/>
  <c r="C39" i="66"/>
  <c r="H38" i="66"/>
  <c r="C38" i="66"/>
  <c r="H37" i="66"/>
  <c r="C37" i="66"/>
  <c r="H36" i="66"/>
  <c r="C36" i="66"/>
  <c r="H35" i="66"/>
  <c r="C35" i="66"/>
  <c r="H34" i="66"/>
  <c r="C34" i="66"/>
  <c r="H33" i="66"/>
  <c r="C33" i="66"/>
  <c r="H32" i="66"/>
  <c r="C32" i="66"/>
  <c r="H31" i="66"/>
  <c r="C31" i="66"/>
  <c r="H30" i="66"/>
  <c r="C30" i="66"/>
  <c r="H29" i="66"/>
  <c r="C29" i="66"/>
  <c r="H28" i="66"/>
  <c r="C28" i="66"/>
  <c r="H27" i="66"/>
  <c r="C27" i="66"/>
  <c r="H26" i="66"/>
  <c r="C26" i="66"/>
  <c r="H25" i="66"/>
  <c r="C25" i="66"/>
  <c r="H24" i="66"/>
  <c r="H24" i="68" s="1"/>
  <c r="C24" i="66"/>
  <c r="C23" i="69" s="1"/>
  <c r="H23" i="66"/>
  <c r="H23" i="68" s="1"/>
  <c r="C23" i="66"/>
  <c r="C23" i="68" s="1"/>
  <c r="H22" i="66"/>
  <c r="C22" i="66"/>
  <c r="C22" i="68" s="1"/>
  <c r="H21" i="66"/>
  <c r="H21" i="71" s="1"/>
  <c r="C21" i="66"/>
  <c r="C21" i="71" s="1"/>
  <c r="H20" i="66"/>
  <c r="H20" i="67" s="1"/>
  <c r="C20" i="66"/>
  <c r="C20" i="71" s="1"/>
  <c r="G8" i="62"/>
  <c r="G9" i="62"/>
  <c r="G10" i="62"/>
  <c r="G11" i="62"/>
  <c r="G12" i="62"/>
  <c r="G13" i="62"/>
  <c r="G9" i="61"/>
  <c r="G10" i="61"/>
  <c r="G11" i="61"/>
  <c r="G12" i="61"/>
  <c r="G13" i="61"/>
  <c r="G14" i="61"/>
  <c r="G9" i="60"/>
  <c r="B11" i="56" s="1"/>
  <c r="G10" i="60"/>
  <c r="G11" i="60"/>
  <c r="G12" i="60"/>
  <c r="G13" i="60"/>
  <c r="G14" i="60"/>
  <c r="G14" i="64"/>
  <c r="G11" i="64"/>
  <c r="G12" i="64"/>
  <c r="G13" i="64"/>
  <c r="G9" i="64"/>
  <c r="D11" i="56"/>
  <c r="D25" i="60"/>
  <c r="D25" i="61"/>
  <c r="D25" i="62"/>
  <c r="D25" i="64"/>
  <c r="H39" i="64"/>
  <c r="G39" i="64"/>
  <c r="F39" i="64"/>
  <c r="E39" i="64"/>
  <c r="D39" i="64"/>
  <c r="B39" i="64"/>
  <c r="A39" i="64"/>
  <c r="G38" i="64"/>
  <c r="F38" i="64"/>
  <c r="E38" i="64"/>
  <c r="D38" i="64"/>
  <c r="C38" i="64"/>
  <c r="B38" i="64"/>
  <c r="A38" i="64"/>
  <c r="G37" i="64"/>
  <c r="F37" i="64"/>
  <c r="E37" i="64"/>
  <c r="D37" i="64"/>
  <c r="B37" i="64"/>
  <c r="A37" i="64"/>
  <c r="G36" i="64"/>
  <c r="F36" i="64"/>
  <c r="E36" i="64"/>
  <c r="D36" i="64"/>
  <c r="B36" i="64"/>
  <c r="A36" i="64"/>
  <c r="H35" i="64"/>
  <c r="G35" i="64"/>
  <c r="F35" i="64"/>
  <c r="E35" i="64"/>
  <c r="D35" i="64"/>
  <c r="C35" i="64"/>
  <c r="B35" i="64"/>
  <c r="A35" i="64"/>
  <c r="G34" i="64"/>
  <c r="F34" i="64"/>
  <c r="E34" i="64"/>
  <c r="D34" i="64"/>
  <c r="C34" i="64"/>
  <c r="B34" i="64"/>
  <c r="A34" i="64"/>
  <c r="H33" i="64"/>
  <c r="G33" i="64"/>
  <c r="F33" i="64"/>
  <c r="E33" i="64"/>
  <c r="D33" i="64"/>
  <c r="B33" i="64"/>
  <c r="A33" i="64"/>
  <c r="G32" i="64"/>
  <c r="F32" i="64"/>
  <c r="E32" i="64"/>
  <c r="D32" i="64"/>
  <c r="C32" i="64"/>
  <c r="B32" i="64"/>
  <c r="A32" i="64"/>
  <c r="G31" i="64"/>
  <c r="F31" i="64"/>
  <c r="E31" i="64"/>
  <c r="D31" i="64"/>
  <c r="B31" i="64"/>
  <c r="A31" i="64"/>
  <c r="G30" i="64"/>
  <c r="F30" i="64"/>
  <c r="E30" i="64"/>
  <c r="D30" i="64"/>
  <c r="B30" i="64"/>
  <c r="A30" i="64"/>
  <c r="H29" i="64"/>
  <c r="G29" i="64"/>
  <c r="F29" i="64"/>
  <c r="E29" i="64"/>
  <c r="D29" i="64"/>
  <c r="C29" i="64"/>
  <c r="B29" i="64"/>
  <c r="A29" i="64"/>
  <c r="G28" i="64"/>
  <c r="F28" i="64"/>
  <c r="E28" i="64"/>
  <c r="D28" i="64"/>
  <c r="C28" i="64"/>
  <c r="B28" i="64"/>
  <c r="A28" i="64"/>
  <c r="A27" i="64"/>
  <c r="C26" i="64"/>
  <c r="A26" i="64"/>
  <c r="F25" i="64"/>
  <c r="E25" i="64"/>
  <c r="B25" i="64"/>
  <c r="A25" i="64"/>
  <c r="G24" i="64"/>
  <c r="F24" i="64"/>
  <c r="E24" i="64"/>
  <c r="D24" i="64"/>
  <c r="B24" i="64"/>
  <c r="G23" i="64"/>
  <c r="F23" i="64"/>
  <c r="E23" i="64"/>
  <c r="D23" i="64"/>
  <c r="C23" i="64"/>
  <c r="B23" i="64"/>
  <c r="H22" i="64"/>
  <c r="G22" i="64"/>
  <c r="F22" i="64"/>
  <c r="E22" i="64"/>
  <c r="D22" i="64"/>
  <c r="C22" i="64"/>
  <c r="B22" i="64"/>
  <c r="H21" i="64"/>
  <c r="G21" i="64"/>
  <c r="F21" i="64"/>
  <c r="E21" i="64"/>
  <c r="D21" i="64"/>
  <c r="B21" i="64"/>
  <c r="G20" i="64"/>
  <c r="F20" i="64"/>
  <c r="E20" i="64"/>
  <c r="D20" i="64"/>
  <c r="B20" i="64"/>
  <c r="A20" i="64"/>
  <c r="H19" i="64"/>
  <c r="G19" i="64"/>
  <c r="F19" i="64"/>
  <c r="E19" i="64"/>
  <c r="D19" i="64"/>
  <c r="C19" i="64"/>
  <c r="B19" i="64"/>
  <c r="A19" i="64"/>
  <c r="C17" i="64"/>
  <c r="C16" i="64"/>
  <c r="C15" i="64"/>
  <c r="C14" i="64"/>
  <c r="G10" i="64"/>
  <c r="B8" i="64"/>
  <c r="B7" i="64"/>
  <c r="E6" i="64"/>
  <c r="D6" i="64"/>
  <c r="C6" i="64"/>
  <c r="B6" i="64"/>
  <c r="C21" i="63"/>
  <c r="C20" i="63"/>
  <c r="C19" i="63"/>
  <c r="C18" i="63"/>
  <c r="F9" i="63"/>
  <c r="F8" i="63"/>
  <c r="F7" i="63"/>
  <c r="A5" i="63"/>
  <c r="H3" i="63"/>
  <c r="G38" i="62"/>
  <c r="F38" i="62"/>
  <c r="E38" i="62"/>
  <c r="D38" i="62"/>
  <c r="B38" i="62"/>
  <c r="A38" i="62"/>
  <c r="H37" i="62"/>
  <c r="G37" i="62"/>
  <c r="F37" i="62"/>
  <c r="E37" i="62"/>
  <c r="D37" i="62"/>
  <c r="B37" i="62"/>
  <c r="A37" i="62"/>
  <c r="G36" i="62"/>
  <c r="F36" i="62"/>
  <c r="E36" i="62"/>
  <c r="D36" i="62"/>
  <c r="B36" i="62"/>
  <c r="A36" i="62"/>
  <c r="G35" i="62"/>
  <c r="F35" i="62"/>
  <c r="E35" i="62"/>
  <c r="D35" i="62"/>
  <c r="B35" i="62"/>
  <c r="A35" i="62"/>
  <c r="H34" i="62"/>
  <c r="G34" i="62"/>
  <c r="F34" i="62"/>
  <c r="E34" i="62"/>
  <c r="D34" i="62"/>
  <c r="B34" i="62"/>
  <c r="A34" i="62"/>
  <c r="H33" i="62"/>
  <c r="G33" i="62"/>
  <c r="F33" i="62"/>
  <c r="E33" i="62"/>
  <c r="D33" i="62"/>
  <c r="C33" i="62"/>
  <c r="B33" i="62"/>
  <c r="A33" i="62"/>
  <c r="G32" i="62"/>
  <c r="F32" i="62"/>
  <c r="E32" i="62"/>
  <c r="D32" i="62"/>
  <c r="B32" i="62"/>
  <c r="A32" i="62"/>
  <c r="H31" i="62"/>
  <c r="G31" i="62"/>
  <c r="F31" i="62"/>
  <c r="E31" i="62"/>
  <c r="D31" i="62"/>
  <c r="B31" i="62"/>
  <c r="A31" i="62"/>
  <c r="G30" i="62"/>
  <c r="F30" i="62"/>
  <c r="E30" i="62"/>
  <c r="D30" i="62"/>
  <c r="B30" i="62"/>
  <c r="A30" i="62"/>
  <c r="G29" i="62"/>
  <c r="F29" i="62"/>
  <c r="E29" i="62"/>
  <c r="D29" i="62"/>
  <c r="B29" i="62"/>
  <c r="A29" i="62"/>
  <c r="H28" i="62"/>
  <c r="G28" i="62"/>
  <c r="F28" i="62"/>
  <c r="E28" i="62"/>
  <c r="D28" i="62"/>
  <c r="B28" i="62"/>
  <c r="A28" i="62"/>
  <c r="H27" i="62"/>
  <c r="C27" i="62"/>
  <c r="A27" i="62"/>
  <c r="A26" i="62"/>
  <c r="F25" i="62"/>
  <c r="E25" i="62"/>
  <c r="B25" i="62"/>
  <c r="A25" i="62"/>
  <c r="G24" i="62"/>
  <c r="F24" i="62"/>
  <c r="E24" i="62"/>
  <c r="D24" i="62"/>
  <c r="B24" i="62"/>
  <c r="A24" i="62"/>
  <c r="G23" i="62"/>
  <c r="F23" i="62"/>
  <c r="E23" i="62"/>
  <c r="D23" i="62"/>
  <c r="B23" i="62"/>
  <c r="H22" i="62"/>
  <c r="G22" i="62"/>
  <c r="F22" i="62"/>
  <c r="E22" i="62"/>
  <c r="D22" i="62"/>
  <c r="C22" i="62"/>
  <c r="B22" i="62"/>
  <c r="G21" i="62"/>
  <c r="F21" i="62"/>
  <c r="E21" i="62"/>
  <c r="D21" i="62"/>
  <c r="C21" i="62"/>
  <c r="B21" i="62"/>
  <c r="H20" i="62"/>
  <c r="G20" i="62"/>
  <c r="F20" i="62"/>
  <c r="E20" i="62"/>
  <c r="D20" i="62"/>
  <c r="B20" i="62"/>
  <c r="G19" i="62"/>
  <c r="F19" i="62"/>
  <c r="E19" i="62"/>
  <c r="D19" i="62"/>
  <c r="C19" i="62"/>
  <c r="B19" i="62"/>
  <c r="A19" i="62"/>
  <c r="H18" i="62"/>
  <c r="G18" i="62"/>
  <c r="F18" i="62"/>
  <c r="E18" i="62"/>
  <c r="D18" i="62"/>
  <c r="C18" i="62"/>
  <c r="B18" i="62"/>
  <c r="A18" i="62"/>
  <c r="C16" i="62"/>
  <c r="D15" i="62"/>
  <c r="C15" i="62"/>
  <c r="C14" i="62"/>
  <c r="F13" i="62"/>
  <c r="C13" i="62"/>
  <c r="F12" i="62"/>
  <c r="F11" i="62"/>
  <c r="F10" i="62"/>
  <c r="B7" i="62"/>
  <c r="B6" i="62"/>
  <c r="E5" i="62"/>
  <c r="D5" i="62"/>
  <c r="C5" i="62"/>
  <c r="B5" i="62"/>
  <c r="G39" i="61"/>
  <c r="F39" i="61"/>
  <c r="E39" i="61"/>
  <c r="D39" i="61"/>
  <c r="B39" i="61"/>
  <c r="A39" i="61"/>
  <c r="H38" i="61"/>
  <c r="G38" i="61"/>
  <c r="F38" i="61"/>
  <c r="E38" i="61"/>
  <c r="D38" i="61"/>
  <c r="B38" i="61"/>
  <c r="A38" i="61"/>
  <c r="G37" i="61"/>
  <c r="F37" i="61"/>
  <c r="E37" i="61"/>
  <c r="D37" i="61"/>
  <c r="B37" i="61"/>
  <c r="A37" i="61"/>
  <c r="G36" i="61"/>
  <c r="F36" i="61"/>
  <c r="E36" i="61"/>
  <c r="D36" i="61"/>
  <c r="B36" i="61"/>
  <c r="A36" i="61"/>
  <c r="H35" i="61"/>
  <c r="G35" i="61"/>
  <c r="F35" i="61"/>
  <c r="E35" i="61"/>
  <c r="D35" i="61"/>
  <c r="B35" i="61"/>
  <c r="A35" i="61"/>
  <c r="H34" i="61"/>
  <c r="G34" i="61"/>
  <c r="F34" i="61"/>
  <c r="E34" i="61"/>
  <c r="D34" i="61"/>
  <c r="C34" i="61"/>
  <c r="B34" i="61"/>
  <c r="A34" i="61"/>
  <c r="G33" i="61"/>
  <c r="F33" i="61"/>
  <c r="E33" i="61"/>
  <c r="D33" i="61"/>
  <c r="B33" i="61"/>
  <c r="A33" i="61"/>
  <c r="H32" i="61"/>
  <c r="G32" i="61"/>
  <c r="F32" i="61"/>
  <c r="E32" i="61"/>
  <c r="D32" i="61"/>
  <c r="B32" i="61"/>
  <c r="A32" i="61"/>
  <c r="G31" i="61"/>
  <c r="F31" i="61"/>
  <c r="E31" i="61"/>
  <c r="D31" i="61"/>
  <c r="B31" i="61"/>
  <c r="A31" i="61"/>
  <c r="G30" i="61"/>
  <c r="F30" i="61"/>
  <c r="E30" i="61"/>
  <c r="D30" i="61"/>
  <c r="B30" i="61"/>
  <c r="A30" i="61"/>
  <c r="H29" i="61"/>
  <c r="G29" i="61"/>
  <c r="F29" i="61"/>
  <c r="E29" i="61"/>
  <c r="D29" i="61"/>
  <c r="B29" i="61"/>
  <c r="A29" i="61"/>
  <c r="H28" i="61"/>
  <c r="G28" i="61"/>
  <c r="F28" i="61"/>
  <c r="E28" i="61"/>
  <c r="D28" i="61"/>
  <c r="C28" i="61"/>
  <c r="B28" i="61"/>
  <c r="A28" i="61"/>
  <c r="A27" i="61"/>
  <c r="A26" i="61"/>
  <c r="F25" i="61"/>
  <c r="E25" i="61"/>
  <c r="B25" i="61"/>
  <c r="A25" i="61"/>
  <c r="G24" i="61"/>
  <c r="F24" i="61"/>
  <c r="E24" i="61"/>
  <c r="D24" i="61"/>
  <c r="B24" i="61"/>
  <c r="H23" i="61"/>
  <c r="G23" i="61"/>
  <c r="F23" i="61"/>
  <c r="E23" i="61"/>
  <c r="D23" i="61"/>
  <c r="C23" i="61"/>
  <c r="B23" i="61"/>
  <c r="G22" i="61"/>
  <c r="F22" i="61"/>
  <c r="E22" i="61"/>
  <c r="D22" i="61"/>
  <c r="C22" i="61"/>
  <c r="B22" i="61"/>
  <c r="H21" i="61"/>
  <c r="G21" i="61"/>
  <c r="F21" i="61"/>
  <c r="E21" i="61"/>
  <c r="D21" i="61"/>
  <c r="B21" i="61"/>
  <c r="G20" i="61"/>
  <c r="F20" i="61"/>
  <c r="E20" i="61"/>
  <c r="D20" i="61"/>
  <c r="C20" i="61"/>
  <c r="B20" i="61"/>
  <c r="A20" i="61"/>
  <c r="H19" i="61"/>
  <c r="G19" i="61"/>
  <c r="F19" i="61"/>
  <c r="E19" i="61"/>
  <c r="D19" i="61"/>
  <c r="C19" i="61"/>
  <c r="B19" i="61"/>
  <c r="A19" i="61"/>
  <c r="C17" i="61"/>
  <c r="C16" i="61"/>
  <c r="C15" i="61"/>
  <c r="F14" i="61"/>
  <c r="C14" i="61"/>
  <c r="F13" i="61"/>
  <c r="F12" i="61"/>
  <c r="F11" i="61"/>
  <c r="B8" i="61"/>
  <c r="B7" i="61"/>
  <c r="B6" i="61"/>
  <c r="H39" i="60"/>
  <c r="G39" i="60"/>
  <c r="F39" i="60"/>
  <c r="E39" i="60"/>
  <c r="D39" i="60"/>
  <c r="B39" i="60"/>
  <c r="A39" i="60"/>
  <c r="G38" i="60"/>
  <c r="F38" i="60"/>
  <c r="E38" i="60"/>
  <c r="D38" i="60"/>
  <c r="C38" i="60"/>
  <c r="B38" i="60"/>
  <c r="A38" i="60"/>
  <c r="G37" i="60"/>
  <c r="F37" i="60"/>
  <c r="E37" i="60"/>
  <c r="D37" i="60"/>
  <c r="B37" i="60"/>
  <c r="A37" i="60"/>
  <c r="G36" i="60"/>
  <c r="F36" i="60"/>
  <c r="E36" i="60"/>
  <c r="D36" i="60"/>
  <c r="B36" i="60"/>
  <c r="A36" i="60"/>
  <c r="H35" i="60"/>
  <c r="G35" i="60"/>
  <c r="F35" i="60"/>
  <c r="E35" i="60"/>
  <c r="D35" i="60"/>
  <c r="C35" i="60"/>
  <c r="B35" i="60"/>
  <c r="A35" i="60"/>
  <c r="G34" i="60"/>
  <c r="F34" i="60"/>
  <c r="E34" i="60"/>
  <c r="D34" i="60"/>
  <c r="C34" i="60"/>
  <c r="B34" i="60"/>
  <c r="A34" i="60"/>
  <c r="H33" i="60"/>
  <c r="G33" i="60"/>
  <c r="F33" i="60"/>
  <c r="E33" i="60"/>
  <c r="D33" i="60"/>
  <c r="B33" i="60"/>
  <c r="A33" i="60"/>
  <c r="G32" i="60"/>
  <c r="F32" i="60"/>
  <c r="E32" i="60"/>
  <c r="D32" i="60"/>
  <c r="C32" i="60"/>
  <c r="B32" i="60"/>
  <c r="A32" i="60"/>
  <c r="G31" i="60"/>
  <c r="F31" i="60"/>
  <c r="E31" i="60"/>
  <c r="D31" i="60"/>
  <c r="B31" i="60"/>
  <c r="A31" i="60"/>
  <c r="H30" i="60"/>
  <c r="G30" i="60"/>
  <c r="F30" i="60"/>
  <c r="E30" i="60"/>
  <c r="D30" i="60"/>
  <c r="B30" i="60"/>
  <c r="A30" i="60"/>
  <c r="H29" i="60"/>
  <c r="G29" i="60"/>
  <c r="F29" i="60"/>
  <c r="E29" i="60"/>
  <c r="D29" i="60"/>
  <c r="C29" i="60"/>
  <c r="B29" i="60"/>
  <c r="A29" i="60"/>
  <c r="F28" i="60"/>
  <c r="E28" i="60"/>
  <c r="D28" i="60"/>
  <c r="C28" i="60"/>
  <c r="B28" i="60"/>
  <c r="A28" i="60"/>
  <c r="A27" i="60"/>
  <c r="A26" i="60"/>
  <c r="F25" i="60"/>
  <c r="E25" i="60"/>
  <c r="B25" i="60"/>
  <c r="A25" i="60"/>
  <c r="G24" i="60"/>
  <c r="F24" i="60"/>
  <c r="E24" i="60"/>
  <c r="D24" i="60"/>
  <c r="B24" i="60"/>
  <c r="G23" i="60"/>
  <c r="F23" i="60"/>
  <c r="E23" i="60"/>
  <c r="D23" i="60"/>
  <c r="C23" i="60"/>
  <c r="B23" i="60"/>
  <c r="H22" i="60"/>
  <c r="G22" i="60"/>
  <c r="F22" i="60"/>
  <c r="E22" i="60"/>
  <c r="D22" i="60"/>
  <c r="B22" i="60"/>
  <c r="G21" i="60"/>
  <c r="F21" i="60"/>
  <c r="E21" i="60"/>
  <c r="D21" i="60"/>
  <c r="C21" i="60"/>
  <c r="B21" i="60"/>
  <c r="G20" i="60"/>
  <c r="F20" i="60"/>
  <c r="E20" i="60"/>
  <c r="D20" i="60"/>
  <c r="B20" i="60"/>
  <c r="A20" i="60"/>
  <c r="H19" i="60"/>
  <c r="G19" i="60"/>
  <c r="F19" i="60"/>
  <c r="E19" i="60"/>
  <c r="D19" i="60"/>
  <c r="C19" i="60"/>
  <c r="B19" i="60"/>
  <c r="A19" i="60"/>
  <c r="C17" i="60"/>
  <c r="C16" i="60"/>
  <c r="C15" i="60"/>
  <c r="F14" i="60"/>
  <c r="C14" i="60"/>
  <c r="F13" i="60"/>
  <c r="F12" i="60"/>
  <c r="F11" i="60"/>
  <c r="C12" i="58"/>
  <c r="B8" i="60"/>
  <c r="B7" i="60"/>
  <c r="E6" i="60"/>
  <c r="D6" i="60"/>
  <c r="C6" i="60"/>
  <c r="B6" i="60"/>
  <c r="H39" i="59"/>
  <c r="H38" i="62" s="1"/>
  <c r="C39" i="59"/>
  <c r="C39" i="64" s="1"/>
  <c r="H38" i="59"/>
  <c r="H38" i="60" s="1"/>
  <c r="C38" i="59"/>
  <c r="C37" i="62" s="1"/>
  <c r="H37" i="59"/>
  <c r="H37" i="64" s="1"/>
  <c r="C37" i="59"/>
  <c r="H36" i="59"/>
  <c r="H36" i="60" s="1"/>
  <c r="C36" i="59"/>
  <c r="C36" i="64" s="1"/>
  <c r="H35" i="59"/>
  <c r="C35" i="59"/>
  <c r="C34" i="62" s="1"/>
  <c r="H34" i="59"/>
  <c r="H34" i="64" s="1"/>
  <c r="C34" i="59"/>
  <c r="H33" i="59"/>
  <c r="H32" i="62" s="1"/>
  <c r="C33" i="59"/>
  <c r="C33" i="64" s="1"/>
  <c r="H32" i="59"/>
  <c r="H32" i="64" s="1"/>
  <c r="C32" i="59"/>
  <c r="C31" i="62" s="1"/>
  <c r="H31" i="59"/>
  <c r="H31" i="64" s="1"/>
  <c r="C31" i="59"/>
  <c r="H30" i="59"/>
  <c r="H30" i="64" s="1"/>
  <c r="C30" i="59"/>
  <c r="C30" i="64" s="1"/>
  <c r="H29" i="59"/>
  <c r="C29" i="59"/>
  <c r="C28" i="62" s="1"/>
  <c r="H28" i="59"/>
  <c r="H28" i="64" s="1"/>
  <c r="C28" i="59"/>
  <c r="H27" i="59"/>
  <c r="H26" i="62" s="1"/>
  <c r="C27" i="59"/>
  <c r="C27" i="60" s="1"/>
  <c r="H26" i="59"/>
  <c r="H26" i="64" s="1"/>
  <c r="C26" i="59"/>
  <c r="C25" i="62" s="1"/>
  <c r="H25" i="59"/>
  <c r="H25" i="60" s="1"/>
  <c r="C25" i="59"/>
  <c r="H24" i="59"/>
  <c r="H24" i="64" s="1"/>
  <c r="C24" i="59"/>
  <c r="C24" i="60" s="1"/>
  <c r="H23" i="59"/>
  <c r="H23" i="60" s="1"/>
  <c r="C23" i="59"/>
  <c r="H22" i="59"/>
  <c r="H21" i="62" s="1"/>
  <c r="C22" i="59"/>
  <c r="C22" i="60" s="1"/>
  <c r="H21" i="59"/>
  <c r="H21" i="60" s="1"/>
  <c r="C21" i="59"/>
  <c r="C21" i="64" s="1"/>
  <c r="H20" i="59"/>
  <c r="H20" i="60" s="1"/>
  <c r="C20" i="59"/>
  <c r="C20" i="60" s="1"/>
  <c r="H3" i="38"/>
  <c r="C19" i="38"/>
  <c r="C14" i="53"/>
  <c r="C15" i="53"/>
  <c r="C16" i="53"/>
  <c r="C17" i="53"/>
  <c r="C13" i="51"/>
  <c r="C14" i="51"/>
  <c r="C15" i="51"/>
  <c r="C16" i="51"/>
  <c r="C14" i="52"/>
  <c r="C15" i="52"/>
  <c r="C16" i="52"/>
  <c r="C17" i="52"/>
  <c r="H28" i="85" l="1"/>
  <c r="H27" i="81"/>
  <c r="H27" i="82"/>
  <c r="H27" i="83"/>
  <c r="H29" i="83"/>
  <c r="H28" i="81"/>
  <c r="H26" i="82"/>
  <c r="H29" i="85"/>
  <c r="C30" i="85"/>
  <c r="C28" i="81"/>
  <c r="C28" i="85"/>
  <c r="C27" i="85"/>
  <c r="C27" i="83"/>
  <c r="C19" i="82"/>
  <c r="C20" i="83"/>
  <c r="C20" i="85"/>
  <c r="H20" i="83"/>
  <c r="H20" i="81"/>
  <c r="H19" i="82"/>
  <c r="H40" i="80"/>
  <c r="C20" i="82"/>
  <c r="C21" i="85"/>
  <c r="C21" i="81"/>
  <c r="H20" i="85"/>
  <c r="H20" i="82"/>
  <c r="H21" i="83"/>
  <c r="H21" i="85"/>
  <c r="H22" i="81"/>
  <c r="C22" i="81"/>
  <c r="C21" i="84"/>
  <c r="H22" i="85"/>
  <c r="C23" i="85"/>
  <c r="C20" i="74"/>
  <c r="H20" i="78"/>
  <c r="C21" i="77"/>
  <c r="H20" i="76"/>
  <c r="H20" i="74"/>
  <c r="H22" i="76"/>
  <c r="H21" i="74"/>
  <c r="C21" i="75"/>
  <c r="H40" i="73"/>
  <c r="C21" i="78"/>
  <c r="H22" i="78"/>
  <c r="C22" i="75"/>
  <c r="C20" i="78"/>
  <c r="H21" i="78"/>
  <c r="H20" i="75"/>
  <c r="C22" i="74"/>
  <c r="C19" i="76"/>
  <c r="C22" i="71"/>
  <c r="H24" i="67"/>
  <c r="C20" i="69"/>
  <c r="C21" i="67"/>
  <c r="C21" i="68"/>
  <c r="C22" i="69"/>
  <c r="H23" i="69"/>
  <c r="C20" i="67"/>
  <c r="C22" i="67"/>
  <c r="C19" i="69"/>
  <c r="H20" i="69"/>
  <c r="C23" i="71"/>
  <c r="H24" i="71"/>
  <c r="C21" i="70"/>
  <c r="H40" i="66"/>
  <c r="C24" i="67"/>
  <c r="C20" i="68"/>
  <c r="H21" i="68"/>
  <c r="C21" i="69"/>
  <c r="H22" i="69"/>
  <c r="H27" i="60"/>
  <c r="H25" i="62"/>
  <c r="H26" i="61"/>
  <c r="H27" i="64"/>
  <c r="C26" i="60"/>
  <c r="C31" i="64"/>
  <c r="C31" i="60"/>
  <c r="C25" i="60"/>
  <c r="C25" i="64"/>
  <c r="C37" i="64"/>
  <c r="C37" i="60"/>
  <c r="C37" i="61"/>
  <c r="C36" i="62"/>
  <c r="C25" i="61"/>
  <c r="C24" i="62"/>
  <c r="H23" i="62"/>
  <c r="H24" i="61"/>
  <c r="H24" i="60"/>
  <c r="H29" i="62"/>
  <c r="H30" i="61"/>
  <c r="H35" i="62"/>
  <c r="H36" i="61"/>
  <c r="H36" i="64"/>
  <c r="C31" i="61"/>
  <c r="C30" i="62"/>
  <c r="C20" i="64"/>
  <c r="H32" i="60"/>
  <c r="C24" i="61"/>
  <c r="C27" i="61"/>
  <c r="C30" i="61"/>
  <c r="C33" i="61"/>
  <c r="C36" i="61"/>
  <c r="C39" i="61"/>
  <c r="C23" i="62"/>
  <c r="C26" i="62"/>
  <c r="C29" i="62"/>
  <c r="C32" i="62"/>
  <c r="C35" i="62"/>
  <c r="C38" i="62"/>
  <c r="H38" i="64"/>
  <c r="H20" i="61"/>
  <c r="H25" i="61"/>
  <c r="H31" i="61"/>
  <c r="H37" i="61"/>
  <c r="H19" i="62"/>
  <c r="H24" i="62"/>
  <c r="H30" i="62"/>
  <c r="H36" i="62"/>
  <c r="H23" i="64"/>
  <c r="H40" i="59"/>
  <c r="H26" i="60"/>
  <c r="C30" i="60"/>
  <c r="C33" i="60"/>
  <c r="C36" i="60"/>
  <c r="C39" i="60"/>
  <c r="C21" i="61"/>
  <c r="H22" i="61"/>
  <c r="C20" i="62"/>
  <c r="C24" i="64"/>
  <c r="C27" i="64"/>
  <c r="H31" i="60"/>
  <c r="H34" i="60"/>
  <c r="H37" i="60"/>
  <c r="C26" i="61"/>
  <c r="C29" i="61"/>
  <c r="C32" i="61"/>
  <c r="C35" i="61"/>
  <c r="C38" i="61"/>
  <c r="H20" i="64"/>
  <c r="H25" i="64"/>
  <c r="H27" i="61"/>
  <c r="H33" i="61"/>
  <c r="H39" i="61"/>
  <c r="K10" i="56"/>
  <c r="D10" i="56"/>
  <c r="D16" i="52"/>
  <c r="C13" i="57" s="1"/>
  <c r="H25" i="54"/>
  <c r="H26" i="54"/>
  <c r="M19" i="56"/>
  <c r="N19" i="56" s="1"/>
  <c r="H19" i="56"/>
  <c r="I19" i="56" s="1"/>
  <c r="H40" i="85" l="1"/>
  <c r="H40" i="83"/>
  <c r="H41" i="80"/>
  <c r="H39" i="82"/>
  <c r="H40" i="81"/>
  <c r="H40" i="75"/>
  <c r="H39" i="76"/>
  <c r="H40" i="78"/>
  <c r="H41" i="73"/>
  <c r="H40" i="74"/>
  <c r="H40" i="71"/>
  <c r="H40" i="68"/>
  <c r="H41" i="66"/>
  <c r="H39" i="69"/>
  <c r="H40" i="67"/>
  <c r="H39" i="62"/>
  <c r="H40" i="61"/>
  <c r="H41" i="59"/>
  <c r="H40" i="64"/>
  <c r="H40" i="60"/>
  <c r="M18" i="56"/>
  <c r="N18" i="56" s="1"/>
  <c r="H18" i="56"/>
  <c r="I18" i="56" s="1"/>
  <c r="M17" i="56"/>
  <c r="N17" i="56" s="1"/>
  <c r="H17" i="56"/>
  <c r="I17" i="56" s="1"/>
  <c r="M16" i="56"/>
  <c r="N16" i="56" s="1"/>
  <c r="H16" i="56"/>
  <c r="I16" i="56" s="1"/>
  <c r="M15" i="56"/>
  <c r="N15" i="56" s="1"/>
  <c r="H15" i="56"/>
  <c r="I15" i="56" s="1"/>
  <c r="M13" i="56"/>
  <c r="N13" i="56" s="1"/>
  <c r="H13" i="56"/>
  <c r="I13" i="56" s="1"/>
  <c r="M12" i="56"/>
  <c r="N12" i="56" s="1"/>
  <c r="H12" i="56"/>
  <c r="I12" i="56" s="1"/>
  <c r="M9" i="56"/>
  <c r="N9" i="56" s="1"/>
  <c r="H9" i="56"/>
  <c r="M8" i="56"/>
  <c r="N8" i="56" s="1"/>
  <c r="H8" i="56"/>
  <c r="M7" i="56"/>
  <c r="N7" i="56" s="1"/>
  <c r="H7" i="56"/>
  <c r="A5" i="38"/>
  <c r="F9" i="38"/>
  <c r="F8" i="38"/>
  <c r="F7" i="38"/>
  <c r="D16" i="53"/>
  <c r="D15" i="51"/>
  <c r="D16" i="50"/>
  <c r="B25" i="50"/>
  <c r="B25" i="53"/>
  <c r="B28" i="53"/>
  <c r="H40" i="82" l="1"/>
  <c r="H41" i="83"/>
  <c r="H41" i="85"/>
  <c r="H41" i="81"/>
  <c r="H42" i="80"/>
  <c r="H41" i="75"/>
  <c r="H41" i="74"/>
  <c r="H41" i="78"/>
  <c r="H40" i="76"/>
  <c r="H42" i="73"/>
  <c r="H41" i="71"/>
  <c r="H41" i="68"/>
  <c r="H40" i="69"/>
  <c r="H41" i="67"/>
  <c r="H42" i="66"/>
  <c r="H41" i="64"/>
  <c r="H41" i="60"/>
  <c r="H40" i="62"/>
  <c r="H41" i="61"/>
  <c r="H42" i="59"/>
  <c r="C39" i="54"/>
  <c r="C38" i="54"/>
  <c r="C37" i="54"/>
  <c r="C36" i="54"/>
  <c r="C35" i="54"/>
  <c r="C34" i="54"/>
  <c r="C33" i="54"/>
  <c r="C32" i="54"/>
  <c r="C31" i="54"/>
  <c r="C30" i="54"/>
  <c r="C29" i="54"/>
  <c r="C28" i="54"/>
  <c r="C27" i="54"/>
  <c r="C26" i="54"/>
  <c r="C25" i="54"/>
  <c r="G9" i="53"/>
  <c r="G10" i="53"/>
  <c r="G9" i="52"/>
  <c r="G10" i="52"/>
  <c r="F8" i="51"/>
  <c r="F9" i="51"/>
  <c r="G9" i="50"/>
  <c r="G10" i="50"/>
  <c r="G11" i="53"/>
  <c r="G12" i="53"/>
  <c r="G13" i="53"/>
  <c r="G14" i="53"/>
  <c r="G11" i="52"/>
  <c r="G12" i="52"/>
  <c r="G13" i="52"/>
  <c r="G14" i="52"/>
  <c r="G10" i="51"/>
  <c r="G11" i="51"/>
  <c r="H11" i="51"/>
  <c r="G12" i="51"/>
  <c r="H12" i="51"/>
  <c r="G13" i="51"/>
  <c r="H13" i="51"/>
  <c r="G11" i="50"/>
  <c r="G12" i="50"/>
  <c r="H12" i="50"/>
  <c r="G13" i="50"/>
  <c r="H13" i="50"/>
  <c r="G14" i="50"/>
  <c r="H14" i="50"/>
  <c r="H42" i="85" l="1"/>
  <c r="B12" i="85" s="1"/>
  <c r="B12" i="80"/>
  <c r="H42" i="83"/>
  <c r="B12" i="83" s="1"/>
  <c r="H42" i="81"/>
  <c r="H41" i="82"/>
  <c r="B11" i="82" s="1"/>
  <c r="H42" i="78"/>
  <c r="B12" i="78" s="1"/>
  <c r="B12" i="73"/>
  <c r="C17" i="77" s="1"/>
  <c r="H41" i="76"/>
  <c r="B11" i="76" s="1"/>
  <c r="H42" i="75"/>
  <c r="B12" i="75" s="1"/>
  <c r="H42" i="74"/>
  <c r="H42" i="71"/>
  <c r="B12" i="71" s="1"/>
  <c r="H42" i="68"/>
  <c r="B12" i="68" s="1"/>
  <c r="H41" i="69"/>
  <c r="B11" i="69" s="1"/>
  <c r="H42" i="67"/>
  <c r="B12" i="66"/>
  <c r="C17" i="70" s="1"/>
  <c r="H42" i="64"/>
  <c r="B12" i="64" s="1"/>
  <c r="H42" i="60"/>
  <c r="B12" i="59"/>
  <c r="H41" i="62"/>
  <c r="B11" i="62" s="1"/>
  <c r="H42" i="61"/>
  <c r="B12" i="61" s="1"/>
  <c r="B10" i="56"/>
  <c r="C12" i="57"/>
  <c r="G39" i="53"/>
  <c r="F39" i="53"/>
  <c r="E39" i="53"/>
  <c r="D39" i="53"/>
  <c r="C39" i="53"/>
  <c r="B39" i="53"/>
  <c r="A39" i="53"/>
  <c r="G38" i="53"/>
  <c r="F38" i="53"/>
  <c r="E38" i="53"/>
  <c r="D38" i="53"/>
  <c r="C38" i="53"/>
  <c r="B38" i="53"/>
  <c r="A38" i="53"/>
  <c r="G37" i="53"/>
  <c r="F37" i="53"/>
  <c r="E37" i="53"/>
  <c r="D37" i="53"/>
  <c r="C37" i="53"/>
  <c r="B37" i="53"/>
  <c r="A37" i="53"/>
  <c r="G36" i="53"/>
  <c r="F36" i="53"/>
  <c r="E36" i="53"/>
  <c r="D36" i="53"/>
  <c r="C36" i="53"/>
  <c r="B36" i="53"/>
  <c r="A36" i="53"/>
  <c r="G35" i="53"/>
  <c r="F35" i="53"/>
  <c r="E35" i="53"/>
  <c r="D35" i="53"/>
  <c r="C35" i="53"/>
  <c r="B35" i="53"/>
  <c r="A35" i="53"/>
  <c r="G34" i="53"/>
  <c r="F34" i="53"/>
  <c r="E34" i="53"/>
  <c r="D34" i="53"/>
  <c r="C34" i="53"/>
  <c r="B34" i="53"/>
  <c r="A34" i="53"/>
  <c r="G33" i="53"/>
  <c r="F33" i="53"/>
  <c r="E33" i="53"/>
  <c r="D33" i="53"/>
  <c r="C33" i="53"/>
  <c r="B33" i="53"/>
  <c r="A33" i="53"/>
  <c r="G32" i="53"/>
  <c r="F32" i="53"/>
  <c r="E32" i="53"/>
  <c r="D32" i="53"/>
  <c r="C32" i="53"/>
  <c r="B32" i="53"/>
  <c r="A32" i="53"/>
  <c r="G31" i="53"/>
  <c r="F31" i="53"/>
  <c r="E31" i="53"/>
  <c r="D31" i="53"/>
  <c r="C31" i="53"/>
  <c r="B31" i="53"/>
  <c r="A31" i="53"/>
  <c r="G30" i="53"/>
  <c r="F30" i="53"/>
  <c r="E30" i="53"/>
  <c r="D30" i="53"/>
  <c r="C30" i="53"/>
  <c r="B30" i="53"/>
  <c r="A30" i="53"/>
  <c r="G29" i="53"/>
  <c r="F29" i="53"/>
  <c r="E29" i="53"/>
  <c r="D29" i="53"/>
  <c r="C29" i="53"/>
  <c r="B29" i="53"/>
  <c r="A29" i="53"/>
  <c r="G28" i="53"/>
  <c r="F28" i="53"/>
  <c r="E28" i="53"/>
  <c r="D28" i="53"/>
  <c r="C28" i="53"/>
  <c r="A28" i="53"/>
  <c r="G27" i="53"/>
  <c r="F27" i="53"/>
  <c r="E27" i="53"/>
  <c r="D27" i="53"/>
  <c r="C27" i="53"/>
  <c r="B27" i="53"/>
  <c r="A27" i="53"/>
  <c r="G26" i="53"/>
  <c r="F26" i="53"/>
  <c r="E26" i="53"/>
  <c r="D26" i="53"/>
  <c r="C26" i="53"/>
  <c r="B26" i="53"/>
  <c r="A26" i="53"/>
  <c r="G25" i="53"/>
  <c r="F25" i="53"/>
  <c r="E25" i="53"/>
  <c r="D25" i="53"/>
  <c r="A25" i="53"/>
  <c r="G24" i="53"/>
  <c r="F24" i="53"/>
  <c r="E24" i="53"/>
  <c r="D24" i="53"/>
  <c r="B24" i="53"/>
  <c r="G23" i="53"/>
  <c r="F23" i="53"/>
  <c r="E23" i="53"/>
  <c r="D23" i="53"/>
  <c r="B23" i="53"/>
  <c r="G22" i="53"/>
  <c r="F22" i="53"/>
  <c r="E22" i="53"/>
  <c r="D22" i="53"/>
  <c r="B22" i="53"/>
  <c r="G21" i="53"/>
  <c r="F21" i="53"/>
  <c r="E21" i="53"/>
  <c r="D21" i="53"/>
  <c r="B21" i="53"/>
  <c r="G20" i="53"/>
  <c r="F20" i="53"/>
  <c r="E20" i="53"/>
  <c r="D20" i="53"/>
  <c r="B20" i="53"/>
  <c r="A20" i="53"/>
  <c r="H19" i="53"/>
  <c r="G19" i="53"/>
  <c r="F19" i="53"/>
  <c r="E19" i="53"/>
  <c r="D19" i="53"/>
  <c r="C19" i="53"/>
  <c r="B19" i="53"/>
  <c r="A19" i="53"/>
  <c r="B8" i="53"/>
  <c r="B7" i="53"/>
  <c r="E6" i="53"/>
  <c r="D6" i="53"/>
  <c r="C6" i="53"/>
  <c r="B6" i="53"/>
  <c r="G39" i="52"/>
  <c r="F39" i="52"/>
  <c r="E39" i="52"/>
  <c r="D39" i="52"/>
  <c r="C39" i="52"/>
  <c r="B39" i="52"/>
  <c r="A39" i="52"/>
  <c r="G38" i="52"/>
  <c r="F38" i="52"/>
  <c r="E38" i="52"/>
  <c r="D38" i="52"/>
  <c r="C38" i="52"/>
  <c r="B38" i="52"/>
  <c r="A38" i="52"/>
  <c r="G37" i="52"/>
  <c r="F37" i="52"/>
  <c r="E37" i="52"/>
  <c r="D37" i="52"/>
  <c r="C37" i="52"/>
  <c r="B37" i="52"/>
  <c r="A37" i="52"/>
  <c r="G36" i="52"/>
  <c r="F36" i="52"/>
  <c r="E36" i="52"/>
  <c r="D36" i="52"/>
  <c r="C36" i="52"/>
  <c r="B36" i="52"/>
  <c r="A36" i="52"/>
  <c r="G35" i="52"/>
  <c r="F35" i="52"/>
  <c r="E35" i="52"/>
  <c r="D35" i="52"/>
  <c r="C35" i="52"/>
  <c r="B35" i="52"/>
  <c r="A35" i="52"/>
  <c r="G34" i="52"/>
  <c r="F34" i="52"/>
  <c r="E34" i="52"/>
  <c r="D34" i="52"/>
  <c r="C34" i="52"/>
  <c r="B34" i="52"/>
  <c r="A34" i="52"/>
  <c r="G33" i="52"/>
  <c r="F33" i="52"/>
  <c r="E33" i="52"/>
  <c r="D33" i="52"/>
  <c r="C33" i="52"/>
  <c r="B33" i="52"/>
  <c r="A33" i="52"/>
  <c r="G32" i="52"/>
  <c r="F32" i="52"/>
  <c r="E32" i="52"/>
  <c r="D32" i="52"/>
  <c r="C32" i="52"/>
  <c r="B32" i="52"/>
  <c r="A32" i="52"/>
  <c r="G31" i="52"/>
  <c r="F31" i="52"/>
  <c r="E31" i="52"/>
  <c r="D31" i="52"/>
  <c r="C31" i="52"/>
  <c r="B31" i="52"/>
  <c r="A31" i="52"/>
  <c r="G30" i="52"/>
  <c r="F30" i="52"/>
  <c r="E30" i="52"/>
  <c r="D30" i="52"/>
  <c r="C30" i="52"/>
  <c r="B30" i="52"/>
  <c r="A30" i="52"/>
  <c r="G29" i="52"/>
  <c r="F29" i="52"/>
  <c r="E29" i="52"/>
  <c r="D29" i="52"/>
  <c r="C29" i="52"/>
  <c r="B29" i="52"/>
  <c r="A29" i="52"/>
  <c r="F28" i="52"/>
  <c r="E28" i="52"/>
  <c r="D28" i="52"/>
  <c r="C28" i="52"/>
  <c r="B28" i="52"/>
  <c r="A28" i="52"/>
  <c r="G27" i="52"/>
  <c r="F27" i="52"/>
  <c r="E27" i="52"/>
  <c r="D27" i="52"/>
  <c r="C27" i="52"/>
  <c r="B27" i="52"/>
  <c r="A27" i="52"/>
  <c r="G26" i="52"/>
  <c r="F26" i="52"/>
  <c r="E26" i="52"/>
  <c r="D26" i="52"/>
  <c r="C26" i="52"/>
  <c r="B26" i="52"/>
  <c r="A26" i="52"/>
  <c r="G25" i="52"/>
  <c r="F25" i="52"/>
  <c r="E25" i="52"/>
  <c r="D25" i="52"/>
  <c r="B25" i="52"/>
  <c r="A25" i="52"/>
  <c r="G24" i="52"/>
  <c r="F24" i="52"/>
  <c r="E24" i="52"/>
  <c r="D24" i="52"/>
  <c r="B24" i="52"/>
  <c r="G23" i="52"/>
  <c r="F23" i="52"/>
  <c r="E23" i="52"/>
  <c r="D23" i="52"/>
  <c r="B23" i="52"/>
  <c r="G22" i="52"/>
  <c r="F22" i="52"/>
  <c r="E22" i="52"/>
  <c r="D22" i="52"/>
  <c r="B22" i="52"/>
  <c r="G21" i="52"/>
  <c r="F21" i="52"/>
  <c r="E21" i="52"/>
  <c r="D21" i="52"/>
  <c r="B21" i="52"/>
  <c r="G20" i="52"/>
  <c r="F20" i="52"/>
  <c r="E20" i="52"/>
  <c r="D20" i="52"/>
  <c r="B20" i="52"/>
  <c r="A20" i="52"/>
  <c r="H19" i="52"/>
  <c r="G19" i="52"/>
  <c r="F19" i="52"/>
  <c r="E19" i="52"/>
  <c r="D19" i="52"/>
  <c r="C19" i="52"/>
  <c r="B19" i="52"/>
  <c r="A19" i="52"/>
  <c r="F14" i="52"/>
  <c r="F13" i="52"/>
  <c r="F12" i="52"/>
  <c r="F11" i="52"/>
  <c r="B8" i="52"/>
  <c r="B7" i="52"/>
  <c r="E6" i="52"/>
  <c r="D6" i="52"/>
  <c r="C6" i="52"/>
  <c r="B6" i="52"/>
  <c r="G38" i="51"/>
  <c r="F38" i="51"/>
  <c r="E38" i="51"/>
  <c r="D38" i="51"/>
  <c r="C38" i="51"/>
  <c r="B38" i="51"/>
  <c r="A38" i="51"/>
  <c r="G37" i="51"/>
  <c r="F37" i="51"/>
  <c r="E37" i="51"/>
  <c r="D37" i="51"/>
  <c r="C37" i="51"/>
  <c r="B37" i="51"/>
  <c r="A37" i="51"/>
  <c r="G36" i="51"/>
  <c r="F36" i="51"/>
  <c r="E36" i="51"/>
  <c r="D36" i="51"/>
  <c r="C36" i="51"/>
  <c r="B36" i="51"/>
  <c r="A36" i="51"/>
  <c r="G35" i="51"/>
  <c r="F35" i="51"/>
  <c r="E35" i="51"/>
  <c r="D35" i="51"/>
  <c r="C35" i="51"/>
  <c r="B35" i="51"/>
  <c r="A35" i="51"/>
  <c r="G34" i="51"/>
  <c r="F34" i="51"/>
  <c r="E34" i="51"/>
  <c r="D34" i="51"/>
  <c r="C34" i="51"/>
  <c r="B34" i="51"/>
  <c r="A34" i="51"/>
  <c r="G33" i="51"/>
  <c r="F33" i="51"/>
  <c r="E33" i="51"/>
  <c r="D33" i="51"/>
  <c r="C33" i="51"/>
  <c r="B33" i="51"/>
  <c r="A33" i="51"/>
  <c r="G32" i="51"/>
  <c r="F32" i="51"/>
  <c r="E32" i="51"/>
  <c r="D32" i="51"/>
  <c r="C32" i="51"/>
  <c r="B32" i="51"/>
  <c r="A32" i="51"/>
  <c r="G31" i="51"/>
  <c r="F31" i="51"/>
  <c r="E31" i="51"/>
  <c r="D31" i="51"/>
  <c r="C31" i="51"/>
  <c r="B31" i="51"/>
  <c r="A31" i="51"/>
  <c r="G30" i="51"/>
  <c r="F30" i="51"/>
  <c r="E30" i="51"/>
  <c r="D30" i="51"/>
  <c r="C30" i="51"/>
  <c r="B30" i="51"/>
  <c r="A30" i="51"/>
  <c r="G29" i="51"/>
  <c r="F29" i="51"/>
  <c r="E29" i="51"/>
  <c r="D29" i="51"/>
  <c r="C29" i="51"/>
  <c r="B29" i="51"/>
  <c r="A29" i="51"/>
  <c r="G28" i="51"/>
  <c r="F28" i="51"/>
  <c r="E28" i="51"/>
  <c r="D28" i="51"/>
  <c r="C28" i="51"/>
  <c r="B28" i="51"/>
  <c r="A28" i="51"/>
  <c r="G27" i="51"/>
  <c r="F27" i="51"/>
  <c r="E27" i="51"/>
  <c r="D27" i="51"/>
  <c r="C27" i="51"/>
  <c r="B27" i="51"/>
  <c r="A27" i="51"/>
  <c r="G26" i="51"/>
  <c r="F26" i="51"/>
  <c r="E26" i="51"/>
  <c r="D26" i="51"/>
  <c r="C26" i="51"/>
  <c r="B26" i="51"/>
  <c r="A26" i="51"/>
  <c r="G25" i="51"/>
  <c r="F25" i="51"/>
  <c r="E25" i="51"/>
  <c r="D25" i="51"/>
  <c r="C25" i="51"/>
  <c r="B25" i="51"/>
  <c r="A25" i="51"/>
  <c r="G24" i="51"/>
  <c r="F24" i="51"/>
  <c r="E24" i="51"/>
  <c r="D24" i="51"/>
  <c r="B24" i="51"/>
  <c r="A24" i="51"/>
  <c r="G23" i="51"/>
  <c r="F23" i="51"/>
  <c r="E23" i="51"/>
  <c r="D23" i="51"/>
  <c r="B23" i="51"/>
  <c r="H22" i="51"/>
  <c r="G22" i="51"/>
  <c r="F22" i="51"/>
  <c r="E22" i="51"/>
  <c r="D22" i="51"/>
  <c r="B22" i="51"/>
  <c r="G21" i="51"/>
  <c r="F21" i="51"/>
  <c r="E21" i="51"/>
  <c r="D21" i="51"/>
  <c r="B21" i="51"/>
  <c r="G20" i="51"/>
  <c r="F20" i="51"/>
  <c r="E20" i="51"/>
  <c r="D20" i="51"/>
  <c r="B20" i="51"/>
  <c r="G19" i="51"/>
  <c r="F19" i="51"/>
  <c r="E19" i="51"/>
  <c r="D19" i="51"/>
  <c r="B19" i="51"/>
  <c r="A19" i="51"/>
  <c r="H18" i="51"/>
  <c r="G18" i="51"/>
  <c r="F18" i="51"/>
  <c r="E18" i="51"/>
  <c r="D18" i="51"/>
  <c r="C18" i="51"/>
  <c r="B18" i="51"/>
  <c r="A18" i="51"/>
  <c r="F13" i="51"/>
  <c r="F12" i="51"/>
  <c r="F11" i="51"/>
  <c r="F10" i="51"/>
  <c r="B7" i="51"/>
  <c r="B6" i="51"/>
  <c r="E5" i="51"/>
  <c r="D5" i="51"/>
  <c r="C5" i="51"/>
  <c r="B5" i="51"/>
  <c r="G39" i="50"/>
  <c r="F39" i="50"/>
  <c r="E39" i="50"/>
  <c r="D39" i="50"/>
  <c r="C39" i="50"/>
  <c r="B39" i="50"/>
  <c r="A39" i="50"/>
  <c r="G38" i="50"/>
  <c r="F38" i="50"/>
  <c r="E38" i="50"/>
  <c r="D38" i="50"/>
  <c r="C38" i="50"/>
  <c r="B38" i="50"/>
  <c r="A38" i="50"/>
  <c r="G37" i="50"/>
  <c r="F37" i="50"/>
  <c r="E37" i="50"/>
  <c r="D37" i="50"/>
  <c r="C37" i="50"/>
  <c r="B37" i="50"/>
  <c r="A37" i="50"/>
  <c r="G36" i="50"/>
  <c r="F36" i="50"/>
  <c r="E36" i="50"/>
  <c r="D36" i="50"/>
  <c r="C36" i="50"/>
  <c r="B36" i="50"/>
  <c r="A36" i="50"/>
  <c r="G35" i="50"/>
  <c r="F35" i="50"/>
  <c r="E35" i="50"/>
  <c r="D35" i="50"/>
  <c r="C35" i="50"/>
  <c r="B35" i="50"/>
  <c r="A35" i="50"/>
  <c r="G34" i="50"/>
  <c r="F34" i="50"/>
  <c r="E34" i="50"/>
  <c r="D34" i="50"/>
  <c r="C34" i="50"/>
  <c r="B34" i="50"/>
  <c r="A34" i="50"/>
  <c r="G33" i="50"/>
  <c r="F33" i="50"/>
  <c r="E33" i="50"/>
  <c r="D33" i="50"/>
  <c r="C33" i="50"/>
  <c r="B33" i="50"/>
  <c r="A33" i="50"/>
  <c r="G32" i="50"/>
  <c r="F32" i="50"/>
  <c r="E32" i="50"/>
  <c r="D32" i="50"/>
  <c r="C32" i="50"/>
  <c r="B32" i="50"/>
  <c r="A32" i="50"/>
  <c r="G31" i="50"/>
  <c r="F31" i="50"/>
  <c r="E31" i="50"/>
  <c r="D31" i="50"/>
  <c r="C31" i="50"/>
  <c r="B31" i="50"/>
  <c r="A31" i="50"/>
  <c r="G30" i="50"/>
  <c r="F30" i="50"/>
  <c r="E30" i="50"/>
  <c r="D30" i="50"/>
  <c r="C30" i="50"/>
  <c r="B30" i="50"/>
  <c r="A30" i="50"/>
  <c r="G29" i="50"/>
  <c r="F29" i="50"/>
  <c r="E29" i="50"/>
  <c r="D29" i="50"/>
  <c r="C29" i="50"/>
  <c r="B29" i="50"/>
  <c r="A29" i="50"/>
  <c r="G28" i="50"/>
  <c r="F28" i="50"/>
  <c r="E28" i="50"/>
  <c r="D28" i="50"/>
  <c r="C28" i="50"/>
  <c r="B28" i="50"/>
  <c r="A28" i="50"/>
  <c r="G27" i="50"/>
  <c r="F27" i="50"/>
  <c r="E27" i="50"/>
  <c r="D27" i="50"/>
  <c r="C27" i="50"/>
  <c r="B27" i="50"/>
  <c r="A27" i="50"/>
  <c r="G26" i="50"/>
  <c r="F26" i="50"/>
  <c r="E26" i="50"/>
  <c r="D26" i="50"/>
  <c r="C26" i="50"/>
  <c r="B26" i="50"/>
  <c r="A26" i="50"/>
  <c r="G25" i="50"/>
  <c r="F25" i="50"/>
  <c r="E25" i="50"/>
  <c r="D25" i="50"/>
  <c r="A25" i="50"/>
  <c r="G24" i="50"/>
  <c r="F24" i="50"/>
  <c r="E24" i="50"/>
  <c r="D24" i="50"/>
  <c r="B24" i="50"/>
  <c r="G23" i="50"/>
  <c r="F23" i="50"/>
  <c r="E23" i="50"/>
  <c r="D23" i="50"/>
  <c r="B23" i="50"/>
  <c r="G22" i="50"/>
  <c r="F22" i="50"/>
  <c r="E22" i="50"/>
  <c r="D22" i="50"/>
  <c r="B22" i="50"/>
  <c r="G21" i="50"/>
  <c r="F21" i="50"/>
  <c r="E21" i="50"/>
  <c r="D21" i="50"/>
  <c r="B21" i="50"/>
  <c r="G20" i="50"/>
  <c r="F20" i="50"/>
  <c r="E20" i="50"/>
  <c r="D20" i="50"/>
  <c r="B20" i="50"/>
  <c r="A20" i="50"/>
  <c r="H19" i="50"/>
  <c r="G19" i="50"/>
  <c r="F19" i="50"/>
  <c r="E19" i="50"/>
  <c r="D19" i="50"/>
  <c r="C19" i="50"/>
  <c r="B19" i="50"/>
  <c r="A19" i="50"/>
  <c r="C17" i="50"/>
  <c r="C16" i="50"/>
  <c r="C15" i="50"/>
  <c r="F14" i="50"/>
  <c r="C14" i="50"/>
  <c r="F13" i="50"/>
  <c r="F12" i="50"/>
  <c r="F11" i="50"/>
  <c r="B8" i="50"/>
  <c r="B7" i="50"/>
  <c r="B6" i="50"/>
  <c r="C24" i="54"/>
  <c r="C24" i="50" s="1"/>
  <c r="C23" i="54"/>
  <c r="C22" i="51" s="1"/>
  <c r="C22" i="54"/>
  <c r="C22" i="50" s="1"/>
  <c r="C21" i="54"/>
  <c r="C21" i="52" s="1"/>
  <c r="C20" i="54"/>
  <c r="C19" i="51" s="1"/>
  <c r="C25" i="52"/>
  <c r="H39" i="54"/>
  <c r="H39" i="53" s="1"/>
  <c r="H38" i="54"/>
  <c r="H37" i="51" s="1"/>
  <c r="H37" i="54"/>
  <c r="H37" i="50" s="1"/>
  <c r="H36" i="54"/>
  <c r="H36" i="53" s="1"/>
  <c r="H35" i="54"/>
  <c r="H34" i="51" s="1"/>
  <c r="H34" i="54"/>
  <c r="H34" i="50" s="1"/>
  <c r="H33" i="54"/>
  <c r="H33" i="53" s="1"/>
  <c r="H32" i="54"/>
  <c r="H31" i="51" s="1"/>
  <c r="H31" i="54"/>
  <c r="H30" i="54"/>
  <c r="H30" i="53" s="1"/>
  <c r="H29" i="54"/>
  <c r="H28" i="51" s="1"/>
  <c r="H28" i="54"/>
  <c r="H28" i="50" s="1"/>
  <c r="H27" i="54"/>
  <c r="H26" i="51" s="1"/>
  <c r="H25" i="51"/>
  <c r="H24" i="54"/>
  <c r="H23" i="51" s="1"/>
  <c r="H23" i="54"/>
  <c r="H23" i="53" s="1"/>
  <c r="H22" i="54"/>
  <c r="H22" i="52" s="1"/>
  <c r="H21" i="54"/>
  <c r="H20" i="51" s="1"/>
  <c r="H20" i="54"/>
  <c r="H20" i="53" s="1"/>
  <c r="C18" i="38"/>
  <c r="C20" i="38"/>
  <c r="C17" i="84" l="1"/>
  <c r="L14" i="56"/>
  <c r="M14" i="56" s="1"/>
  <c r="N14" i="56" s="1"/>
  <c r="B12" i="81"/>
  <c r="G14" i="56" s="1"/>
  <c r="H14" i="56" s="1"/>
  <c r="I14" i="56" s="1"/>
  <c r="B22" i="79"/>
  <c r="C22" i="79" s="1"/>
  <c r="B22" i="72"/>
  <c r="C22" i="72" s="1"/>
  <c r="B12" i="74"/>
  <c r="B22" i="65"/>
  <c r="C22" i="65" s="1"/>
  <c r="B12" i="67"/>
  <c r="C17" i="63"/>
  <c r="M11" i="56"/>
  <c r="N11" i="56" s="1"/>
  <c r="B12" i="60"/>
  <c r="H11" i="56" s="1"/>
  <c r="I11" i="56" s="1"/>
  <c r="B22" i="58"/>
  <c r="C22" i="58" s="1"/>
  <c r="H30" i="50"/>
  <c r="H31" i="50"/>
  <c r="H24" i="53"/>
  <c r="H22" i="53"/>
  <c r="H26" i="53"/>
  <c r="H35" i="50"/>
  <c r="H23" i="50"/>
  <c r="H32" i="52"/>
  <c r="C23" i="51"/>
  <c r="C23" i="53"/>
  <c r="H24" i="52"/>
  <c r="H29" i="52"/>
  <c r="H33" i="51"/>
  <c r="H38" i="53"/>
  <c r="C23" i="52"/>
  <c r="H26" i="52"/>
  <c r="H22" i="50"/>
  <c r="H35" i="53"/>
  <c r="H20" i="50"/>
  <c r="H24" i="50"/>
  <c r="C23" i="50"/>
  <c r="H19" i="51"/>
  <c r="H32" i="53"/>
  <c r="H40" i="54"/>
  <c r="H40" i="52" s="1"/>
  <c r="H36" i="50"/>
  <c r="H38" i="52"/>
  <c r="H33" i="50"/>
  <c r="H21" i="52"/>
  <c r="H29" i="53"/>
  <c r="H35" i="52"/>
  <c r="H27" i="52"/>
  <c r="H30" i="52"/>
  <c r="H33" i="52"/>
  <c r="H36" i="52"/>
  <c r="H39" i="52"/>
  <c r="H27" i="53"/>
  <c r="H27" i="50"/>
  <c r="H39" i="50"/>
  <c r="C21" i="51"/>
  <c r="C21" i="53"/>
  <c r="C21" i="50"/>
  <c r="H27" i="51"/>
  <c r="H30" i="51"/>
  <c r="H36" i="51"/>
  <c r="H26" i="50"/>
  <c r="H29" i="50"/>
  <c r="H32" i="50"/>
  <c r="H38" i="50"/>
  <c r="C20" i="51"/>
  <c r="H21" i="51"/>
  <c r="H29" i="51"/>
  <c r="H32" i="51"/>
  <c r="H35" i="51"/>
  <c r="H38" i="51"/>
  <c r="C22" i="52"/>
  <c r="H23" i="52"/>
  <c r="C20" i="53"/>
  <c r="H21" i="53"/>
  <c r="C20" i="50"/>
  <c r="H21" i="50"/>
  <c r="H28" i="53"/>
  <c r="H31" i="53"/>
  <c r="H34" i="53"/>
  <c r="H37" i="53"/>
  <c r="C24" i="52"/>
  <c r="H25" i="52"/>
  <c r="H31" i="52"/>
  <c r="H34" i="52"/>
  <c r="H37" i="52"/>
  <c r="C22" i="53"/>
  <c r="C20" i="52"/>
  <c r="H20" i="52"/>
  <c r="C24" i="53"/>
  <c r="H24" i="51"/>
  <c r="H25" i="53"/>
  <c r="H25" i="50"/>
  <c r="C25" i="53"/>
  <c r="C25" i="50"/>
  <c r="C24" i="51"/>
  <c r="C21" i="38"/>
  <c r="D21" i="79" l="1"/>
  <c r="D22" i="79"/>
  <c r="D22" i="72"/>
  <c r="D21" i="72"/>
  <c r="D21" i="65"/>
  <c r="D22" i="65"/>
  <c r="D21" i="58"/>
  <c r="D22" i="58"/>
  <c r="H41" i="54"/>
  <c r="H41" i="52" s="1"/>
  <c r="H39" i="51"/>
  <c r="H40" i="53"/>
  <c r="H40" i="50"/>
  <c r="H42" i="54" l="1"/>
  <c r="H41" i="50"/>
  <c r="H40" i="51"/>
  <c r="H41" i="53"/>
  <c r="H42" i="50" l="1"/>
  <c r="H42" i="52"/>
  <c r="B12" i="54"/>
  <c r="C17" i="38" s="1"/>
  <c r="H42" i="53"/>
  <c r="B12" i="53" s="1"/>
  <c r="H41" i="51"/>
  <c r="B11" i="51" s="1"/>
  <c r="B12" i="52" l="1"/>
  <c r="G10" i="56"/>
  <c r="L10" i="56"/>
  <c r="L21" i="56" s="1"/>
  <c r="B22" i="57"/>
  <c r="C22" i="57" s="1"/>
  <c r="D22" i="57" s="1"/>
  <c r="M10" i="56" l="1"/>
  <c r="N10" i="56"/>
  <c r="M21" i="56"/>
  <c r="D21" i="57"/>
  <c r="G21" i="56"/>
  <c r="H10" i="56"/>
  <c r="B12" i="50"/>
  <c r="N20" i="56" l="1"/>
  <c r="N21" i="56"/>
  <c r="I10" i="56"/>
  <c r="I20" i="56" s="1"/>
  <c r="H21" i="56"/>
  <c r="I21" i="56" s="1"/>
  <c r="C17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H3" authorId="0" shapeId="0" xr:uid="{C0CD6DEA-1C3C-4E5D-9DA1-4872C5B1862D}">
      <text>
        <r>
          <rPr>
            <b/>
            <sz val="9"/>
            <color indexed="81"/>
            <rFont val="MS P ゴシック"/>
            <family val="3"/>
            <charset val="128"/>
          </rPr>
          <t>申請日を「yyyy/m/d」の形式で入力してください。和暦で表示されます。</t>
        </r>
      </text>
    </comment>
    <comment ref="F5" authorId="0" shapeId="0" xr:uid="{41C85F84-21E9-4C5A-BA59-594F328A46A7}">
      <text>
        <r>
          <rPr>
            <b/>
            <sz val="9"/>
            <color indexed="81"/>
            <rFont val="MS P ゴシック"/>
            <family val="3"/>
            <charset val="128"/>
          </rPr>
          <t>郵便番号をハイフンなしの数字7桁で入力してください。</t>
        </r>
      </text>
    </comment>
    <comment ref="F6" authorId="0" shapeId="0" xr:uid="{48474713-1A3A-4226-A7DE-4061C46EBFD0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>Alt</t>
        </r>
        <r>
          <rPr>
            <b/>
            <sz val="9"/>
            <color indexed="81"/>
            <rFont val="ＭＳ Ｐゴシック"/>
            <family val="3"/>
            <charset val="128"/>
          </rPr>
          <t>＋</t>
        </r>
        <r>
          <rPr>
            <b/>
            <sz val="9"/>
            <color indexed="81"/>
            <rFont val="MS P ゴシック"/>
            <family val="3"/>
            <charset val="128"/>
          </rPr>
          <t>Enter</t>
        </r>
        <r>
          <rPr>
            <b/>
            <sz val="9"/>
            <color indexed="81"/>
            <rFont val="ＭＳ Ｐゴシック"/>
            <family val="3"/>
            <charset val="128"/>
          </rPr>
          <t>キーで改行できます。</t>
        </r>
      </text>
    </comment>
    <comment ref="F7" authorId="0" shapeId="0" xr:uid="{57895263-BC1E-4C43-BF82-9F0186A5E1D3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F8" authorId="0" shapeId="0" xr:uid="{49DE99B2-B99C-44F8-8F29-4B5F612A4A21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A12" authorId="0" shapeId="0" xr:uid="{7F2E93AA-F67F-4791-A632-797EA3963CD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交付決定通知書の3桁の番号を上書きしてください。</t>
        </r>
      </text>
    </comment>
    <comment ref="C21" authorId="0" shapeId="0" xr:uid="{3887EF33-4DF3-44CB-B5BF-C1DF31B6DB0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交付決定通知書を確認して数値のみ入力してください。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B10" authorId="0" shapeId="0" xr:uid="{F4ECEB40-329C-437A-8D24-F7CEA2C463FE}">
      <text>
        <r>
          <rPr>
            <b/>
            <sz val="9"/>
            <color indexed="81"/>
            <rFont val="MS P ゴシック"/>
            <family val="3"/>
            <charset val="128"/>
          </rPr>
          <t>ベンダー単位で請求書から転記してください。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09362D5E-6CAD-4AF4-BD11-112881C6656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103B2975-E95F-40E4-B2EB-47476695F79E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2CFC6101-294C-46C2-969D-3EC48DC9A4D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0B91AAFB-F931-47A0-8BC1-5B731524A368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91532D63-5B02-48AA-A60F-F3C857DE7B96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1A80103A-2195-4693-A0F7-93429C9CB673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C55E61F3-44DB-4AE6-A0B7-E0213265C79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3AEB8C70-9FB6-4FA5-B0FC-FC6561FC2FAC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6D566F7C-7DC3-4513-B843-CC80338F261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9E308E0C-BCA9-443C-B384-B929A6F5EE88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sharedStrings.xml><?xml version="1.0" encoding="utf-8"?>
<sst xmlns="http://schemas.openxmlformats.org/spreadsheetml/2006/main" count="1007" uniqueCount="273">
  <si>
    <t>沖縄県知事 殿</t>
    <rPh sb="0" eb="2">
      <t>オキナワ</t>
    </rPh>
    <rPh sb="2" eb="5">
      <t>ケンチジ</t>
    </rPh>
    <rPh sb="6" eb="7">
      <t>トノ</t>
    </rPh>
    <phoneticPr fontId="1"/>
  </si>
  <si>
    <t>代表者氏名</t>
    <rPh sb="0" eb="3">
      <t>ダイヒョウシャ</t>
    </rPh>
    <rPh sb="3" eb="5">
      <t>シメイ</t>
    </rPh>
    <phoneticPr fontId="1"/>
  </si>
  <si>
    <t>代表者役職</t>
    <rPh sb="0" eb="3">
      <t>ダイヒョウシャ</t>
    </rPh>
    <rPh sb="3" eb="5">
      <t>ヤクショク</t>
    </rPh>
    <phoneticPr fontId="1"/>
  </si>
  <si>
    <t>記</t>
    <rPh sb="0" eb="1">
      <t>キ</t>
    </rPh>
    <phoneticPr fontId="1"/>
  </si>
  <si>
    <t>E_mail</t>
    <phoneticPr fontId="1"/>
  </si>
  <si>
    <t>所在地</t>
    <rPh sb="0" eb="3">
      <t>ショザイチ</t>
    </rPh>
    <phoneticPr fontId="1"/>
  </si>
  <si>
    <t>申請者名称</t>
    <rPh sb="0" eb="3">
      <t>シンセイシャ</t>
    </rPh>
    <rPh sb="3" eb="5">
      <t>メイショウ</t>
    </rPh>
    <phoneticPr fontId="1"/>
  </si>
  <si>
    <t>担当者氏名</t>
    <rPh sb="0" eb="3">
      <t>タントウシャ</t>
    </rPh>
    <rPh sb="3" eb="5">
      <t>シメイ</t>
    </rPh>
    <phoneticPr fontId="1"/>
  </si>
  <si>
    <t>部署</t>
    <rPh sb="0" eb="2">
      <t>ブショ</t>
    </rPh>
    <phoneticPr fontId="1"/>
  </si>
  <si>
    <t>（添付資料）</t>
    <rPh sb="1" eb="5">
      <t>テンプシリョウ</t>
    </rPh>
    <phoneticPr fontId="1"/>
  </si>
  <si>
    <t>（1）</t>
    <phoneticPr fontId="1"/>
  </si>
  <si>
    <t>（2）</t>
  </si>
  <si>
    <t>（3）</t>
  </si>
  <si>
    <t>その他知事が必要と認める書類</t>
    <rPh sb="2" eb="3">
      <t>タ</t>
    </rPh>
    <rPh sb="3" eb="5">
      <t>チジ</t>
    </rPh>
    <rPh sb="6" eb="8">
      <t>ヒツヨウ</t>
    </rPh>
    <rPh sb="9" eb="10">
      <t>ミト</t>
    </rPh>
    <rPh sb="12" eb="14">
      <t>ショルイ</t>
    </rPh>
    <phoneticPr fontId="1"/>
  </si>
  <si>
    <t>沖縄観光人材不足緊急対策事業補助金実績報告書
（令和7年度観光事業者収益力向上サポート事業）</t>
    <rPh sb="0" eb="2">
      <t>オキナワ</t>
    </rPh>
    <rPh sb="2" eb="4">
      <t>カンコウ</t>
    </rPh>
    <rPh sb="4" eb="6">
      <t>ジンザイ</t>
    </rPh>
    <rPh sb="6" eb="8">
      <t>フソク</t>
    </rPh>
    <rPh sb="8" eb="10">
      <t>キンキュウ</t>
    </rPh>
    <rPh sb="10" eb="14">
      <t>タイサクジギョウ</t>
    </rPh>
    <rPh sb="14" eb="17">
      <t>ホジョキン</t>
    </rPh>
    <rPh sb="17" eb="19">
      <t>ジッセキ</t>
    </rPh>
    <rPh sb="19" eb="22">
      <t>ホウコクショ</t>
    </rPh>
    <rPh sb="24" eb="26">
      <t>レイワ</t>
    </rPh>
    <rPh sb="27" eb="29">
      <t>ネンド</t>
    </rPh>
    <rPh sb="29" eb="31">
      <t>カンコウ</t>
    </rPh>
    <rPh sb="31" eb="34">
      <t>ジギョウシャ</t>
    </rPh>
    <rPh sb="34" eb="37">
      <t>シュウエキリョク</t>
    </rPh>
    <rPh sb="37" eb="39">
      <t>コウジョウ</t>
    </rPh>
    <rPh sb="43" eb="45">
      <t>ジギョウ</t>
    </rPh>
    <phoneticPr fontId="1"/>
  </si>
  <si>
    <t>1. 実績額</t>
    <rPh sb="3" eb="6">
      <t>ジッセキガク</t>
    </rPh>
    <phoneticPr fontId="1"/>
  </si>
  <si>
    <t>2. 補助対象期間</t>
    <rPh sb="3" eb="9">
      <t>ホジョタイショウキカン</t>
    </rPh>
    <phoneticPr fontId="1"/>
  </si>
  <si>
    <t>令和7年7月1日から令和8年1月31日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1"/>
  </si>
  <si>
    <t>3. 交付決定額</t>
    <rPh sb="3" eb="8">
      <t>コウフケッテイガク</t>
    </rPh>
    <phoneticPr fontId="1"/>
  </si>
  <si>
    <t>事業報告書</t>
    <rPh sb="0" eb="2">
      <t>ジギョウ</t>
    </rPh>
    <rPh sb="2" eb="5">
      <t>ホウコクショ</t>
    </rPh>
    <phoneticPr fontId="1"/>
  </si>
  <si>
    <t>ア 補助対象経費の支出が分かる領収書等</t>
    <rPh sb="2" eb="8">
      <t>ホジョタイショウケイヒ</t>
    </rPh>
    <rPh sb="9" eb="11">
      <t>シシュツ</t>
    </rPh>
    <rPh sb="12" eb="13">
      <t>ワ</t>
    </rPh>
    <rPh sb="15" eb="18">
      <t>リョウシュウショ</t>
    </rPh>
    <rPh sb="18" eb="19">
      <t>トウ</t>
    </rPh>
    <phoneticPr fontId="1"/>
  </si>
  <si>
    <t>第7号様式（第12条関係）</t>
    <rPh sb="0" eb="1">
      <t>ダイ</t>
    </rPh>
    <rPh sb="2" eb="3">
      <t>ゴウ</t>
    </rPh>
    <rPh sb="6" eb="7">
      <t>ダイ</t>
    </rPh>
    <rPh sb="9" eb="10">
      <t>ジョウ</t>
    </rPh>
    <rPh sb="10" eb="12">
      <t>カンケイ</t>
    </rPh>
    <phoneticPr fontId="1"/>
  </si>
  <si>
    <t>電話番号</t>
    <rPh sb="0" eb="2">
      <t>デンワ</t>
    </rPh>
    <rPh sb="2" eb="4">
      <t>バンゴウ</t>
    </rPh>
    <phoneticPr fontId="1"/>
  </si>
  <si>
    <t>検収合格書</t>
  </si>
  <si>
    <t xml:space="preserve"> </t>
  </si>
  <si>
    <t>　　　　　　　　　　　　　　　　　　　　　　　　　　　　　　以上</t>
    <phoneticPr fontId="1"/>
  </si>
  <si>
    <t>〇〇〇〇株式会社</t>
    <rPh sb="0" eb="8">
      <t>カブシキガイシャ</t>
    </rPh>
    <phoneticPr fontId="19"/>
  </si>
  <si>
    <t>小計</t>
    <rPh sb="0" eb="2">
      <t>ショウケイ</t>
    </rPh>
    <phoneticPr fontId="19"/>
  </si>
  <si>
    <t>備　考</t>
    <rPh sb="0" eb="1">
      <t>ビ</t>
    </rPh>
    <rPh sb="2" eb="3">
      <t>コウ</t>
    </rPh>
    <phoneticPr fontId="19"/>
  </si>
  <si>
    <t>数量</t>
    <rPh sb="0" eb="2">
      <t>スウリョウ</t>
    </rPh>
    <phoneticPr fontId="1"/>
  </si>
  <si>
    <t>ファイルの使い方</t>
    <rPh sb="5" eb="6">
      <t>ツカ</t>
    </rPh>
    <rPh sb="7" eb="8">
      <t>カタ</t>
    </rPh>
    <phoneticPr fontId="1"/>
  </si>
  <si>
    <t>〒900-0000</t>
    <phoneticPr fontId="1"/>
  </si>
  <si>
    <t>電話：</t>
    <rPh sb="0" eb="2">
      <t>デンワ</t>
    </rPh>
    <phoneticPr fontId="19"/>
  </si>
  <si>
    <t>沖縄県那覇市旭町0-1-2△△ビル3F</t>
    <rPh sb="0" eb="3">
      <t>オキナワケン</t>
    </rPh>
    <rPh sb="3" eb="6">
      <t>ナハシ</t>
    </rPh>
    <rPh sb="6" eb="8">
      <t>アサヒチョウ</t>
    </rPh>
    <phoneticPr fontId="1"/>
  </si>
  <si>
    <t>〒900-0000</t>
    <phoneticPr fontId="19"/>
  </si>
  <si>
    <t>納期</t>
    <rPh sb="0" eb="2">
      <t>ノウキ</t>
    </rPh>
    <phoneticPr fontId="1"/>
  </si>
  <si>
    <t>支払い条件</t>
    <rPh sb="0" eb="2">
      <t>シハラ</t>
    </rPh>
    <rPh sb="3" eb="5">
      <t>ジョウケン</t>
    </rPh>
    <phoneticPr fontId="1"/>
  </si>
  <si>
    <t>有効期限</t>
    <rPh sb="0" eb="4">
      <t>ユウコウキゲン</t>
    </rPh>
    <phoneticPr fontId="1"/>
  </si>
  <si>
    <t>納品場所</t>
    <rPh sb="0" eb="4">
      <t>ノウヒンバショ</t>
    </rPh>
    <phoneticPr fontId="1"/>
  </si>
  <si>
    <t>月末締め翌月末払い</t>
    <rPh sb="0" eb="3">
      <t>ゲツマツシメ</t>
    </rPh>
    <rPh sb="4" eb="7">
      <t>ヨクゲツマツ</t>
    </rPh>
    <rPh sb="7" eb="8">
      <t>バラ</t>
    </rPh>
    <phoneticPr fontId="1"/>
  </si>
  <si>
    <t>〇〇〇ホテル　１F受付</t>
    <rPh sb="9" eb="11">
      <t>ウケツケ</t>
    </rPh>
    <phoneticPr fontId="1"/>
  </si>
  <si>
    <t>費目</t>
    <rPh sb="0" eb="2">
      <t>ヒモク</t>
    </rPh>
    <phoneticPr fontId="19"/>
  </si>
  <si>
    <t>細節</t>
    <rPh sb="0" eb="2">
      <t>サイセツ</t>
    </rPh>
    <phoneticPr fontId="1"/>
  </si>
  <si>
    <t>内容（サービス・機器等）</t>
    <rPh sb="0" eb="2">
      <t>ナイヨウ</t>
    </rPh>
    <rPh sb="8" eb="11">
      <t>キキトウ</t>
    </rPh>
    <phoneticPr fontId="1"/>
  </si>
  <si>
    <t>単位</t>
    <rPh sb="0" eb="2">
      <t>タンイ</t>
    </rPh>
    <phoneticPr fontId="19"/>
  </si>
  <si>
    <t>単価（税抜）</t>
    <rPh sb="0" eb="2">
      <t>タンカ</t>
    </rPh>
    <rPh sb="3" eb="5">
      <t>ゼイヌキ</t>
    </rPh>
    <phoneticPr fontId="19"/>
  </si>
  <si>
    <t>金額（税抜）</t>
    <rPh sb="0" eb="2">
      <t>キンガク</t>
    </rPh>
    <rPh sb="3" eb="5">
      <t>ゼイヌキ</t>
    </rPh>
    <phoneticPr fontId="19"/>
  </si>
  <si>
    <t>見積日</t>
    <rPh sb="0" eb="3">
      <t>ミツモリビ</t>
    </rPh>
    <phoneticPr fontId="1"/>
  </si>
  <si>
    <t>見積番号</t>
    <rPh sb="0" eb="2">
      <t>ミツモリ</t>
    </rPh>
    <rPh sb="2" eb="4">
      <t>バンゴウ</t>
    </rPh>
    <phoneticPr fontId="1"/>
  </si>
  <si>
    <t>R7012345</t>
    <phoneticPr fontId="1"/>
  </si>
  <si>
    <t>製造業務用タブレット</t>
    <rPh sb="0" eb="4">
      <t>セイゾウギョウム</t>
    </rPh>
    <rPh sb="4" eb="5">
      <t>ヨウ</t>
    </rPh>
    <phoneticPr fontId="1"/>
  </si>
  <si>
    <t>自動チェックイン機</t>
    <rPh sb="0" eb="2">
      <t>ジドウ</t>
    </rPh>
    <rPh sb="8" eb="9">
      <t>キ</t>
    </rPh>
    <phoneticPr fontId="1"/>
  </si>
  <si>
    <t>GoogleCloudサービス</t>
    <phoneticPr fontId="1"/>
  </si>
  <si>
    <t>自動チェックイン機設置駆体</t>
    <rPh sb="0" eb="2">
      <t>ジドウ</t>
    </rPh>
    <rPh sb="9" eb="11">
      <t>セッチ</t>
    </rPh>
    <rPh sb="11" eb="13">
      <t>クタイ</t>
    </rPh>
    <phoneticPr fontId="1"/>
  </si>
  <si>
    <t>自動チェックイン機運搬</t>
    <rPh sb="0" eb="2">
      <t>ジドウ</t>
    </rPh>
    <rPh sb="8" eb="9">
      <t>キ</t>
    </rPh>
    <rPh sb="9" eb="11">
      <t>ウンパン</t>
    </rPh>
    <phoneticPr fontId="1"/>
  </si>
  <si>
    <t>台</t>
    <rPh sb="0" eb="1">
      <t>ダイ</t>
    </rPh>
    <phoneticPr fontId="1"/>
  </si>
  <si>
    <t>式</t>
    <rPh sb="0" eb="1">
      <t>シキ</t>
    </rPh>
    <phoneticPr fontId="1"/>
  </si>
  <si>
    <t>月</t>
    <rPh sb="0" eb="1">
      <t>ゲツ</t>
    </rPh>
    <phoneticPr fontId="1"/>
  </si>
  <si>
    <t>消費税（10%)</t>
    <rPh sb="0" eb="3">
      <t>ショウヒゼイ</t>
    </rPh>
    <phoneticPr fontId="19"/>
  </si>
  <si>
    <t>合計（税込）</t>
    <rPh sb="0" eb="2">
      <t>ゴウケイ</t>
    </rPh>
    <rPh sb="3" eb="5">
      <t>ゼイコ</t>
    </rPh>
    <phoneticPr fontId="19"/>
  </si>
  <si>
    <t>御中</t>
    <phoneticPr fontId="1"/>
  </si>
  <si>
    <t>御　見　積　書</t>
    <phoneticPr fontId="1"/>
  </si>
  <si>
    <t>発　注　書</t>
    <rPh sb="0" eb="1">
      <t>ハッ</t>
    </rPh>
    <rPh sb="2" eb="3">
      <t>チュウ</t>
    </rPh>
    <rPh sb="4" eb="5">
      <t>ショ</t>
    </rPh>
    <phoneticPr fontId="1"/>
  </si>
  <si>
    <t>納　品　書</t>
    <rPh sb="0" eb="1">
      <t>オサメ</t>
    </rPh>
    <rPh sb="2" eb="3">
      <t>ヒン</t>
    </rPh>
    <rPh sb="4" eb="5">
      <t>ショ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</si>
  <si>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</si>
  <si>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領　収　書</t>
    <rPh sb="0" eb="1">
      <t>リョウ</t>
    </rPh>
    <rPh sb="2" eb="3">
      <t>オサム</t>
    </rPh>
    <rPh sb="4" eb="5">
      <t>ショ</t>
    </rPh>
    <phoneticPr fontId="1"/>
  </si>
  <si>
    <t>ア.⑤クラウドサービス料</t>
  </si>
  <si>
    <t>ウ.①施設整備費</t>
  </si>
  <si>
    <t>ウ.③運搬費</t>
  </si>
  <si>
    <t>下記の通り、発注いたします。</t>
    <rPh sb="0" eb="2">
      <t>カキ</t>
    </rPh>
    <rPh sb="3" eb="4">
      <t>トオ</t>
    </rPh>
    <rPh sb="6" eb="8">
      <t>ハッチュウ</t>
    </rPh>
    <phoneticPr fontId="19"/>
  </si>
  <si>
    <t>発注金額（税込）</t>
    <rPh sb="0" eb="2">
      <t>ハッチュウ</t>
    </rPh>
    <rPh sb="2" eb="4">
      <t>キンガク</t>
    </rPh>
    <rPh sb="5" eb="7">
      <t>ゼイコ</t>
    </rPh>
    <phoneticPr fontId="19"/>
  </si>
  <si>
    <t>下記の通り、納品申し上げます。</t>
    <rPh sb="0" eb="2">
      <t>カキ</t>
    </rPh>
    <rPh sb="3" eb="4">
      <t>トオ</t>
    </rPh>
    <rPh sb="6" eb="8">
      <t>ノウヒン</t>
    </rPh>
    <rPh sb="8" eb="9">
      <t>モウ</t>
    </rPh>
    <rPh sb="10" eb="11">
      <t>ア</t>
    </rPh>
    <phoneticPr fontId="19"/>
  </si>
  <si>
    <t>納品金額（税込）</t>
    <rPh sb="0" eb="2">
      <t>ノウヒン</t>
    </rPh>
    <rPh sb="2" eb="4">
      <t>キンガク</t>
    </rPh>
    <rPh sb="5" eb="7">
      <t>ゼイコ</t>
    </rPh>
    <phoneticPr fontId="19"/>
  </si>
  <si>
    <t>領収金額（税込）</t>
    <rPh sb="0" eb="2">
      <t>リョウシュウ</t>
    </rPh>
    <rPh sb="2" eb="4">
      <t>キンガク</t>
    </rPh>
    <rPh sb="5" eb="7">
      <t>ゼイコ</t>
    </rPh>
    <phoneticPr fontId="19"/>
  </si>
  <si>
    <t>下記の通り、御請求申し上げます。</t>
    <rPh sb="0" eb="2">
      <t>カキ</t>
    </rPh>
    <rPh sb="3" eb="4">
      <t>トオ</t>
    </rPh>
    <rPh sb="6" eb="7">
      <t>オン</t>
    </rPh>
    <rPh sb="7" eb="9">
      <t>セイキュウ</t>
    </rPh>
    <rPh sb="9" eb="10">
      <t>モウ</t>
    </rPh>
    <rPh sb="11" eb="12">
      <t>ア</t>
    </rPh>
    <phoneticPr fontId="19"/>
  </si>
  <si>
    <t>御請求金額（税込）</t>
    <rPh sb="0" eb="1">
      <t>オン</t>
    </rPh>
    <rPh sb="1" eb="3">
      <t>セイキュウ</t>
    </rPh>
    <rPh sb="3" eb="5">
      <t>キンガク</t>
    </rPh>
    <rPh sb="6" eb="8">
      <t>ゼイコ</t>
    </rPh>
    <phoneticPr fontId="19"/>
  </si>
  <si>
    <t>下記の通り、正に領収申し上げます。</t>
    <rPh sb="0" eb="2">
      <t>カキ</t>
    </rPh>
    <rPh sb="3" eb="4">
      <t>トオ</t>
    </rPh>
    <rPh sb="6" eb="7">
      <t>マサ</t>
    </rPh>
    <rPh sb="8" eb="10">
      <t>リョウシュウ</t>
    </rPh>
    <rPh sb="10" eb="11">
      <t>モウ</t>
    </rPh>
    <rPh sb="12" eb="13">
      <t>ア</t>
    </rPh>
    <phoneticPr fontId="19"/>
  </si>
  <si>
    <t>下記の通り、御見積り申し上げます。</t>
    <rPh sb="0" eb="2">
      <t>カキ</t>
    </rPh>
    <rPh sb="3" eb="4">
      <t>トオ</t>
    </rPh>
    <rPh sb="6" eb="7">
      <t>オン</t>
    </rPh>
    <rPh sb="7" eb="9">
      <t>ミツモ</t>
    </rPh>
    <rPh sb="10" eb="11">
      <t>モウ</t>
    </rPh>
    <rPh sb="12" eb="13">
      <t>ア</t>
    </rPh>
    <phoneticPr fontId="19"/>
  </si>
  <si>
    <t>御見積金額（税込）</t>
    <rPh sb="0" eb="1">
      <t>オン</t>
    </rPh>
    <rPh sb="1" eb="3">
      <t>ミツモ</t>
    </rPh>
    <rPh sb="3" eb="5">
      <t>キンガク</t>
    </rPh>
    <rPh sb="6" eb="8">
      <t>ゼイコ</t>
    </rPh>
    <phoneticPr fontId="19"/>
  </si>
  <si>
    <t>発注日</t>
    <rPh sb="0" eb="2">
      <t>ハッチュウ</t>
    </rPh>
    <rPh sb="2" eb="3">
      <t>ビ</t>
    </rPh>
    <phoneticPr fontId="1"/>
  </si>
  <si>
    <t>発注番号</t>
    <rPh sb="0" eb="2">
      <t>ハッチュウ</t>
    </rPh>
    <rPh sb="2" eb="4">
      <t>バンゴウ</t>
    </rPh>
    <phoneticPr fontId="1"/>
  </si>
  <si>
    <t>納品日</t>
    <rPh sb="0" eb="3">
      <t>ノウヒンビ</t>
    </rPh>
    <phoneticPr fontId="1"/>
  </si>
  <si>
    <t>納品番号</t>
    <rPh sb="0" eb="2">
      <t>ノウヒン</t>
    </rPh>
    <rPh sb="2" eb="4">
      <t>バンゴウ</t>
    </rPh>
    <phoneticPr fontId="1"/>
  </si>
  <si>
    <t>請求日</t>
    <rPh sb="0" eb="3">
      <t>セイキュウビ</t>
    </rPh>
    <phoneticPr fontId="1"/>
  </si>
  <si>
    <t>請求番号</t>
    <rPh sb="0" eb="2">
      <t>セイキュウ</t>
    </rPh>
    <rPh sb="2" eb="4">
      <t>バンゴウ</t>
    </rPh>
    <phoneticPr fontId="1"/>
  </si>
  <si>
    <t>領収日</t>
    <rPh sb="0" eb="2">
      <t>リョウシュウ</t>
    </rPh>
    <rPh sb="2" eb="3">
      <t>ヒ</t>
    </rPh>
    <phoneticPr fontId="1"/>
  </si>
  <si>
    <t>領収番号</t>
    <rPh sb="0" eb="2">
      <t>リョウシュウ</t>
    </rPh>
    <rPh sb="2" eb="4">
      <t>バンゴウ</t>
    </rPh>
    <phoneticPr fontId="1"/>
  </si>
  <si>
    <t>御中</t>
    <rPh sb="0" eb="2">
      <t>オンチュウ</t>
    </rPh>
    <phoneticPr fontId="1"/>
  </si>
  <si>
    <t>１．納品物：</t>
    <phoneticPr fontId="1"/>
  </si>
  <si>
    <t>２．報酬：</t>
    <phoneticPr fontId="1"/>
  </si>
  <si>
    <t>３．発注年月日：</t>
    <phoneticPr fontId="1"/>
  </si>
  <si>
    <t>４．納期：</t>
    <phoneticPr fontId="1"/>
  </si>
  <si>
    <t>５．納品年月日：</t>
    <phoneticPr fontId="1"/>
  </si>
  <si>
    <t>６．検収年月日：</t>
    <phoneticPr fontId="1"/>
  </si>
  <si>
    <t>７．検収結果：</t>
    <phoneticPr fontId="1"/>
  </si>
  <si>
    <t>合格</t>
  </si>
  <si>
    <t>（税込）</t>
    <rPh sb="1" eb="3">
      <t>ゼイコミ</t>
    </rPh>
    <phoneticPr fontId="1"/>
  </si>
  <si>
    <t>記
載
例</t>
    <rPh sb="0" eb="1">
      <t>キ</t>
    </rPh>
    <rPh sb="2" eb="3">
      <t>サイ</t>
    </rPh>
    <rPh sb="4" eb="5">
      <t>レイ</t>
    </rPh>
    <phoneticPr fontId="1"/>
  </si>
  <si>
    <t>ア.④新たに導入するリース料</t>
  </si>
  <si>
    <t>ア.①備品</t>
  </si>
  <si>
    <t>ウ.③運搬費</t>
    <phoneticPr fontId="1"/>
  </si>
  <si>
    <t>ア.②ソフトウエア等購入</t>
  </si>
  <si>
    <t>ア.③改良費</t>
  </si>
  <si>
    <t>イ.①システム構築費</t>
  </si>
  <si>
    <t>ウ.②改良費</t>
  </si>
  <si>
    <t>備品購入費</t>
    <phoneticPr fontId="1"/>
  </si>
  <si>
    <t>委託料</t>
    <phoneticPr fontId="1"/>
  </si>
  <si>
    <t>使用料及び賃借料</t>
    <phoneticPr fontId="1"/>
  </si>
  <si>
    <t>役務費：通信運搬費</t>
    <phoneticPr fontId="1"/>
  </si>
  <si>
    <t>ア.①備品</t>
    <rPh sb="3" eb="5">
      <t>ビヒン</t>
    </rPh>
    <phoneticPr fontId="1"/>
  </si>
  <si>
    <t>沖縄県那覇市旭町4-5-6■■ビル７F</t>
    <rPh sb="0" eb="2">
      <t>オキナワ</t>
    </rPh>
    <rPh sb="3" eb="6">
      <t>ナハシ</t>
    </rPh>
    <rPh sb="6" eb="8">
      <t>アサヒチョウ</t>
    </rPh>
    <phoneticPr fontId="1"/>
  </si>
  <si>
    <t>住所：</t>
    <rPh sb="0" eb="2">
      <t>ジュウショ</t>
    </rPh>
    <phoneticPr fontId="1"/>
  </si>
  <si>
    <t>メール：</t>
    <phoneticPr fontId="19"/>
  </si>
  <si>
    <t>*****@**********</t>
    <phoneticPr fontId="1"/>
  </si>
  <si>
    <t>担当者：</t>
    <rPh sb="0" eb="3">
      <t>タントウシャ</t>
    </rPh>
    <phoneticPr fontId="1"/>
  </si>
  <si>
    <t>▲▲</t>
    <phoneticPr fontId="1"/>
  </si>
  <si>
    <t>支出内訳書（交付要綱に定める別表１と別表２に分けて提出すること）</t>
    <rPh sb="0" eb="2">
      <t>シシュツ</t>
    </rPh>
    <rPh sb="2" eb="5">
      <t>ウチワケショ</t>
    </rPh>
    <rPh sb="6" eb="10">
      <t>コウフヨウコウ</t>
    </rPh>
    <rPh sb="11" eb="12">
      <t>サダ</t>
    </rPh>
    <rPh sb="14" eb="16">
      <t>ベッピョウ</t>
    </rPh>
    <rPh sb="18" eb="20">
      <t>ベッピョウ</t>
    </rPh>
    <rPh sb="22" eb="23">
      <t>ワ</t>
    </rPh>
    <rPh sb="25" eb="27">
      <t>テイシュツ</t>
    </rPh>
    <phoneticPr fontId="1"/>
  </si>
  <si>
    <t>イ 本補助金を活用して採用した従業員の従事場所、従事時間がわかる資料</t>
    <rPh sb="2" eb="3">
      <t>ホン</t>
    </rPh>
    <rPh sb="3" eb="6">
      <t>ホジョキン</t>
    </rPh>
    <rPh sb="7" eb="9">
      <t>カツヨウ</t>
    </rPh>
    <rPh sb="11" eb="13">
      <t>サイヨウ</t>
    </rPh>
    <rPh sb="15" eb="18">
      <t>ジュウギョウイン</t>
    </rPh>
    <rPh sb="19" eb="23">
      <t>ジュウジバショ</t>
    </rPh>
    <rPh sb="24" eb="28">
      <t>ジュウジジカン</t>
    </rPh>
    <rPh sb="32" eb="34">
      <t>シリョウ</t>
    </rPh>
    <phoneticPr fontId="1"/>
  </si>
  <si>
    <t>ウその他参考となる資料等</t>
    <phoneticPr fontId="1"/>
  </si>
  <si>
    <t>別紙2</t>
    <rPh sb="0" eb="2">
      <t>ベッシ</t>
    </rPh>
    <phoneticPr fontId="1"/>
  </si>
  <si>
    <t>事業者名：</t>
    <phoneticPr fontId="1"/>
  </si>
  <si>
    <t>実績額</t>
    <rPh sb="0" eb="2">
      <t>ジッセキ</t>
    </rPh>
    <rPh sb="2" eb="3">
      <t>ガク</t>
    </rPh>
    <phoneticPr fontId="1"/>
  </si>
  <si>
    <t>交付申請時</t>
    <rPh sb="0" eb="2">
      <t>コウフ</t>
    </rPh>
    <rPh sb="2" eb="4">
      <t>シンセイ</t>
    </rPh>
    <rPh sb="4" eb="5">
      <t>ジ</t>
    </rPh>
    <phoneticPr fontId="1"/>
  </si>
  <si>
    <t>番号</t>
  </si>
  <si>
    <t>ベンダー
（会社名）</t>
    <rPh sb="6" eb="9">
      <t>カイシャメイ</t>
    </rPh>
    <phoneticPr fontId="1"/>
  </si>
  <si>
    <t>サービス・機器等</t>
    <rPh sb="5" eb="7">
      <t>キキ</t>
    </rPh>
    <rPh sb="7" eb="8">
      <t>トウ</t>
    </rPh>
    <phoneticPr fontId="1"/>
  </si>
  <si>
    <t>請求書番号</t>
  </si>
  <si>
    <t>振込明細番号</t>
    <rPh sb="0" eb="2">
      <t>フリコミ</t>
    </rPh>
    <rPh sb="2" eb="4">
      <t>メイサイ</t>
    </rPh>
    <rPh sb="4" eb="6">
      <t>バンゴウ</t>
    </rPh>
    <phoneticPr fontId="1"/>
  </si>
  <si>
    <t>支払日</t>
  </si>
  <si>
    <t>支払金額
（実績額）</t>
    <rPh sb="6" eb="9">
      <t>ジッセキガク</t>
    </rPh>
    <phoneticPr fontId="5"/>
  </si>
  <si>
    <r>
      <t xml:space="preserve">補助対象経費
</t>
    </r>
    <r>
      <rPr>
        <sz val="11"/>
        <rFont val="ＭＳ Ｐ明朝"/>
        <family val="1"/>
        <charset val="128"/>
      </rPr>
      <t>（消費税等を
除いた額）</t>
    </r>
    <phoneticPr fontId="1"/>
  </si>
  <si>
    <r>
      <t xml:space="preserve">交付申請額
</t>
    </r>
    <r>
      <rPr>
        <sz val="11"/>
        <rFont val="ＭＳ Ｐ明朝"/>
        <family val="1"/>
        <charset val="128"/>
      </rPr>
      <t>（補助対象経費の
２/３以内）</t>
    </r>
    <phoneticPr fontId="1"/>
  </si>
  <si>
    <t>見積書番号</t>
  </si>
  <si>
    <t>SEIKYU-001</t>
  </si>
  <si>
    <t>HURIKOMI-001</t>
    <phoneticPr fontId="1"/>
  </si>
  <si>
    <t>MITSU-001</t>
  </si>
  <si>
    <t>SEIKYU-002</t>
  </si>
  <si>
    <t>HURIKOMI-002</t>
  </si>
  <si>
    <t>MITMO-AB1</t>
    <phoneticPr fontId="1"/>
  </si>
  <si>
    <t>合計金額</t>
    <phoneticPr fontId="1"/>
  </si>
  <si>
    <t>※A</t>
    <phoneticPr fontId="5"/>
  </si>
  <si>
    <t>※B</t>
    <phoneticPr fontId="1"/>
  </si>
  <si>
    <t>※C</t>
    <phoneticPr fontId="1"/>
  </si>
  <si>
    <t>※A</t>
    <phoneticPr fontId="1"/>
  </si>
  <si>
    <t>ベンダー名：</t>
    <rPh sb="4" eb="5">
      <t>メイ</t>
    </rPh>
    <phoneticPr fontId="5"/>
  </si>
  <si>
    <t>サービス・機器等：</t>
    <phoneticPr fontId="5"/>
  </si>
  <si>
    <t>支払金額</t>
  </si>
  <si>
    <t>単位：円</t>
    <rPh sb="0" eb="2">
      <t>タンイ</t>
    </rPh>
    <rPh sb="3" eb="4">
      <t>エン</t>
    </rPh>
    <phoneticPr fontId="1"/>
  </si>
  <si>
    <t>支払
回数</t>
    <phoneticPr fontId="1"/>
  </si>
  <si>
    <t>補助対象経費
（消費税等を
除いた額）</t>
    <phoneticPr fontId="1"/>
  </si>
  <si>
    <t>交付申請額
（補助対象
経費の
２/３以内）</t>
    <phoneticPr fontId="1"/>
  </si>
  <si>
    <t>事業に要する
経費
（消費税等を
含めた総額）</t>
    <phoneticPr fontId="1"/>
  </si>
  <si>
    <t>契約書・請書・発注書のとおり</t>
    <rPh sb="0" eb="3">
      <t>ケイヤクショ</t>
    </rPh>
    <rPh sb="4" eb="6">
      <t>ウケショ</t>
    </rPh>
    <rPh sb="7" eb="10">
      <t>ハッチュウショ</t>
    </rPh>
    <phoneticPr fontId="1"/>
  </si>
  <si>
    <t>株式会社ABC</t>
  </si>
  <si>
    <t>株式会社△△△</t>
  </si>
  <si>
    <t>12ヶ月分のクラウド利用料</t>
  </si>
  <si>
    <t>株式会社〇〇〇</t>
  </si>
  <si>
    <t>多言語システム導入</t>
  </si>
  <si>
    <t>セット</t>
    <phoneticPr fontId="1"/>
  </si>
  <si>
    <r>
      <t>　令和7年７月１日付沖縄県指令文第</t>
    </r>
    <r>
      <rPr>
        <b/>
        <sz val="10"/>
        <color theme="1"/>
        <rFont val="Meiryo UI"/>
        <family val="3"/>
        <charset val="128"/>
      </rPr>
      <t xml:space="preserve"> </t>
    </r>
    <r>
      <rPr>
        <b/>
        <sz val="10"/>
        <color rgb="FFC00000"/>
        <rFont val="Meiryo UI"/>
        <family val="3"/>
        <charset val="128"/>
      </rPr>
      <t>nnn</t>
    </r>
    <r>
      <rPr>
        <sz val="10"/>
        <color theme="1"/>
        <rFont val="ＭＳ Ｐ明朝"/>
        <family val="1"/>
        <charset val="128"/>
      </rPr>
      <t xml:space="preserve"> 号をもって交付決定のありました、沖縄観光人材不足緊急対策事業補助金に係る事業について、沖縄観光人材不足緊急対策事業補助金交付要綱第12条の規定に基づき、次ぎのとおり実施いたしましたので、関係書類を添えて報告します。</t>
    </r>
    <rPh sb="1" eb="3">
      <t>レイワ</t>
    </rPh>
    <rPh sb="4" eb="5">
      <t>ネン</t>
    </rPh>
    <rPh sb="6" eb="7">
      <t>ガツ</t>
    </rPh>
    <rPh sb="8" eb="9">
      <t>ニチ</t>
    </rPh>
    <rPh sb="9" eb="10">
      <t>ツ</t>
    </rPh>
    <rPh sb="10" eb="16">
      <t>オキナワケンシレイブン</t>
    </rPh>
    <rPh sb="16" eb="17">
      <t>ダイ</t>
    </rPh>
    <rPh sb="22" eb="23">
      <t>ゴウ</t>
    </rPh>
    <rPh sb="27" eb="31">
      <t>コウフケッテイ</t>
    </rPh>
    <rPh sb="38" eb="42">
      <t>オキナワカンコウ</t>
    </rPh>
    <rPh sb="42" eb="44">
      <t>ジンザイ</t>
    </rPh>
    <rPh sb="44" eb="46">
      <t>フソク</t>
    </rPh>
    <rPh sb="46" eb="50">
      <t>キンキュウタイサク</t>
    </rPh>
    <rPh sb="50" eb="52">
      <t>ジギョウ</t>
    </rPh>
    <rPh sb="52" eb="55">
      <t>ホジョキン</t>
    </rPh>
    <rPh sb="56" eb="57">
      <t>カカ</t>
    </rPh>
    <rPh sb="58" eb="60">
      <t>ジギョウ</t>
    </rPh>
    <phoneticPr fontId="1"/>
  </si>
  <si>
    <t>支出内訳書（ベンダー1社用）</t>
    <rPh sb="0" eb="2">
      <t>シシュツ</t>
    </rPh>
    <rPh sb="2" eb="5">
      <t>ウチワケショ</t>
    </rPh>
    <rPh sb="11" eb="13">
      <t>シャヨウ</t>
    </rPh>
    <phoneticPr fontId="1"/>
  </si>
  <si>
    <t>薄い黄色のセルのみ入力してください。</t>
    <rPh sb="0" eb="1">
      <t>ウス</t>
    </rPh>
    <rPh sb="2" eb="4">
      <t>キイロ</t>
    </rPh>
    <rPh sb="9" eb="11">
      <t>ニュウリョク</t>
    </rPh>
    <phoneticPr fontId="1"/>
  </si>
  <si>
    <t>2025/n/nn</t>
    <phoneticPr fontId="1"/>
  </si>
  <si>
    <t>TEST2</t>
    <phoneticPr fontId="1"/>
  </si>
  <si>
    <t>このシートには何も入力しないでください。</t>
    <rPh sb="7" eb="8">
      <t>ナニ</t>
    </rPh>
    <rPh sb="9" eb="11">
      <t>ニュウリョク</t>
    </rPh>
    <phoneticPr fontId="1"/>
  </si>
  <si>
    <t>INDEXへ</t>
  </si>
  <si>
    <t>②積算内訳書</t>
    <phoneticPr fontId="1"/>
  </si>
  <si>
    <t>③ベンダー（1社目）</t>
    <phoneticPr fontId="1"/>
  </si>
  <si>
    <t>④見積書</t>
    <phoneticPr fontId="1"/>
  </si>
  <si>
    <t>⑤請求書</t>
  </si>
  <si>
    <t>⑥発注書</t>
    <phoneticPr fontId="1"/>
  </si>
  <si>
    <t>➆納品書</t>
  </si>
  <si>
    <t>⑧検収書</t>
  </si>
  <si>
    <t>⑨領収書</t>
  </si>
  <si>
    <t>シート名</t>
    <rPh sb="3" eb="4">
      <t>メイ</t>
    </rPh>
    <phoneticPr fontId="1"/>
  </si>
  <si>
    <t>①第７号実績報告書</t>
    <phoneticPr fontId="1"/>
  </si>
  <si>
    <r>
      <t>　令和7年</t>
    </r>
    <r>
      <rPr>
        <b/>
        <sz val="11"/>
        <color rgb="FFC00000"/>
        <rFont val="Meiryo UI"/>
        <family val="3"/>
        <charset val="128"/>
      </rPr>
      <t>〇〇月〇〇日付</t>
    </r>
    <r>
      <rPr>
        <sz val="11"/>
        <rFont val="Meiryo UI"/>
        <family val="3"/>
        <charset val="128"/>
      </rPr>
      <t>委託契約書に基づき、下記のとおり検収いたしました。</t>
    </r>
    <rPh sb="1" eb="3">
      <t>レイワ</t>
    </rPh>
    <phoneticPr fontId="1"/>
  </si>
  <si>
    <t>※このファイルは④見積書に入力すると、他シートへ自動入力されるリンク式が設定されています。
　見積書と異なる場合は、⑤シート以降、直接データを入力してください。</t>
    <rPh sb="9" eb="12">
      <t>ミツモリショ</t>
    </rPh>
    <rPh sb="13" eb="15">
      <t>ニュウリョク</t>
    </rPh>
    <rPh sb="19" eb="20">
      <t>タ</t>
    </rPh>
    <rPh sb="24" eb="26">
      <t>ジドウ</t>
    </rPh>
    <rPh sb="26" eb="28">
      <t>ニュウリョク</t>
    </rPh>
    <rPh sb="34" eb="35">
      <t>シキ</t>
    </rPh>
    <rPh sb="36" eb="38">
      <t>セッテイ</t>
    </rPh>
    <rPh sb="47" eb="49">
      <t>ミツ</t>
    </rPh>
    <rPh sb="49" eb="50">
      <t>ショ</t>
    </rPh>
    <rPh sb="51" eb="52">
      <t>コト</t>
    </rPh>
    <rPh sb="54" eb="56">
      <t>バアイ</t>
    </rPh>
    <rPh sb="62" eb="64">
      <t>イコウ</t>
    </rPh>
    <rPh sb="65" eb="67">
      <t>チョクセツ</t>
    </rPh>
    <rPh sb="71" eb="73">
      <t>ニュウリョク</t>
    </rPh>
    <phoneticPr fontId="1"/>
  </si>
  <si>
    <t>ベンダー②</t>
    <phoneticPr fontId="19"/>
  </si>
  <si>
    <t>沖縄県那覇市</t>
    <rPh sb="0" eb="2">
      <t>オキナワ</t>
    </rPh>
    <rPh sb="3" eb="6">
      <t>ナハシ</t>
    </rPh>
    <phoneticPr fontId="1"/>
  </si>
  <si>
    <t>○○</t>
    <phoneticPr fontId="1"/>
  </si>
  <si>
    <t>③ベンダー（2社目）</t>
    <phoneticPr fontId="1"/>
  </si>
  <si>
    <t>④見積書（2）</t>
    <phoneticPr fontId="1"/>
  </si>
  <si>
    <t>⑤請求書（2）</t>
    <phoneticPr fontId="1"/>
  </si>
  <si>
    <t>⑥発注書（2）</t>
    <phoneticPr fontId="1"/>
  </si>
  <si>
    <t>➆納品書（2）</t>
    <phoneticPr fontId="1"/>
  </si>
  <si>
    <t>⑧検収書（2）</t>
    <phoneticPr fontId="1"/>
  </si>
  <si>
    <t>⑨領収書（2）</t>
    <phoneticPr fontId="1"/>
  </si>
  <si>
    <t>TEST1-1</t>
    <phoneticPr fontId="1"/>
  </si>
  <si>
    <t>TEST1-3</t>
    <phoneticPr fontId="1"/>
  </si>
  <si>
    <t>TEST1-2</t>
    <phoneticPr fontId="1"/>
  </si>
  <si>
    <t>件名：TEST①</t>
    <rPh sb="0" eb="2">
      <t>ケンメイ</t>
    </rPh>
    <phoneticPr fontId="1"/>
  </si>
  <si>
    <t>S7012345</t>
    <phoneticPr fontId="1"/>
  </si>
  <si>
    <t>H7012345</t>
    <phoneticPr fontId="1"/>
  </si>
  <si>
    <t>N7012345</t>
    <phoneticPr fontId="1"/>
  </si>
  <si>
    <t>M7012345</t>
    <phoneticPr fontId="1"/>
  </si>
  <si>
    <t>検収担当</t>
    <rPh sb="0" eb="2">
      <t>ケンシュウ</t>
    </rPh>
    <rPh sb="2" eb="4">
      <t>タントウ</t>
    </rPh>
    <phoneticPr fontId="1"/>
  </si>
  <si>
    <t>○○○</t>
    <phoneticPr fontId="1"/>
  </si>
  <si>
    <t>件名：TEST②</t>
    <rPh sb="0" eb="2">
      <t>ケンメイ</t>
    </rPh>
    <phoneticPr fontId="1"/>
  </si>
  <si>
    <t>M9999999</t>
    <phoneticPr fontId="1"/>
  </si>
  <si>
    <t>S9999999</t>
    <phoneticPr fontId="1"/>
  </si>
  <si>
    <t>H9999999</t>
    <phoneticPr fontId="1"/>
  </si>
  <si>
    <t>N9999999</t>
    <phoneticPr fontId="1"/>
  </si>
  <si>
    <t>R9999999</t>
    <phoneticPr fontId="1"/>
  </si>
  <si>
    <t>ベンダー③</t>
    <phoneticPr fontId="19"/>
  </si>
  <si>
    <t>件名：TEST③</t>
    <rPh sb="0" eb="2">
      <t>ケンメイ</t>
    </rPh>
    <phoneticPr fontId="1"/>
  </si>
  <si>
    <t>TEST3</t>
    <phoneticPr fontId="1"/>
  </si>
  <si>
    <t>TEST３</t>
    <phoneticPr fontId="1"/>
  </si>
  <si>
    <t>③ベンダー（3社目）</t>
    <phoneticPr fontId="1"/>
  </si>
  <si>
    <t>④見積書（3）</t>
  </si>
  <si>
    <t>⑤請求書（3）</t>
  </si>
  <si>
    <t>⑥発注書（3）</t>
  </si>
  <si>
    <t>➆納品書（3）</t>
  </si>
  <si>
    <t>⑧検収書（3）</t>
  </si>
  <si>
    <t>⑨領収書（3）</t>
  </si>
  <si>
    <t>ベンダー④</t>
    <phoneticPr fontId="19"/>
  </si>
  <si>
    <t>件名：TEST④</t>
    <rPh sb="0" eb="2">
      <t>ケンメイ</t>
    </rPh>
    <phoneticPr fontId="1"/>
  </si>
  <si>
    <t>TEST4</t>
    <phoneticPr fontId="1"/>
  </si>
  <si>
    <t>③ベンダー（4社目）</t>
    <phoneticPr fontId="1"/>
  </si>
  <si>
    <t>④見積書（4）</t>
  </si>
  <si>
    <t>⑤請求書（4）</t>
  </si>
  <si>
    <t>⑥発注書（4）</t>
  </si>
  <si>
    <t>➆納品書（4）</t>
  </si>
  <si>
    <t>⑧検収書（4）</t>
  </si>
  <si>
    <t>⑨領収書（4）</t>
  </si>
  <si>
    <t>③ベンダー（5社目）</t>
  </si>
  <si>
    <t>⑤請求書（5）</t>
  </si>
  <si>
    <t>⑥発注書（5）</t>
  </si>
  <si>
    <t>➆納品書（5）</t>
  </si>
  <si>
    <t>⑧検収書（5）</t>
  </si>
  <si>
    <t>⑨領収書（5）</t>
  </si>
  <si>
    <t>④見積書（5）</t>
    <phoneticPr fontId="1"/>
  </si>
  <si>
    <t>ベンダー⑤</t>
    <phoneticPr fontId="19"/>
  </si>
  <si>
    <t>件名：TEST⑤</t>
    <rPh sb="0" eb="2">
      <t>ケンメイ</t>
    </rPh>
    <phoneticPr fontId="1"/>
  </si>
  <si>
    <t>TEST5</t>
    <phoneticPr fontId="1"/>
  </si>
  <si>
    <t>2025/nn/nn</t>
    <phoneticPr fontId="1"/>
  </si>
  <si>
    <t>ベンダー①</t>
    <phoneticPr fontId="19"/>
  </si>
  <si>
    <t>ISCO</t>
    <phoneticPr fontId="19"/>
  </si>
  <si>
    <t>2025/n/n</t>
    <phoneticPr fontId="1"/>
  </si>
  <si>
    <t>〇〇〇ホテル　1F受付</t>
    <rPh sb="9" eb="11">
      <t>ウケツケ</t>
    </rPh>
    <phoneticPr fontId="1"/>
  </si>
  <si>
    <t>098-123</t>
    <phoneticPr fontId="1"/>
  </si>
  <si>
    <t>MMTEST③</t>
    <phoneticPr fontId="1"/>
  </si>
  <si>
    <t>M④9999999</t>
    <phoneticPr fontId="1"/>
  </si>
  <si>
    <t>※各サンプル（テンプレート）へのハイパーリンクが設定されています。
　必要なサンプルを使いたい場合は、該当のリンクをクリックすると、該当のシートが表示されます。</t>
    <phoneticPr fontId="1"/>
  </si>
  <si>
    <t>別紙1-1</t>
    <rPh sb="0" eb="2">
      <t>ベッシ</t>
    </rPh>
    <phoneticPr fontId="1"/>
  </si>
  <si>
    <t>事業報告書</t>
    <rPh sb="0" eb="5">
      <t>ジギョウホウコクショ</t>
    </rPh>
    <phoneticPr fontId="1"/>
  </si>
  <si>
    <t>導入したサービス、機器等について</t>
    <rPh sb="0" eb="2">
      <t>ドウニュウ</t>
    </rPh>
    <rPh sb="9" eb="11">
      <t>キキ</t>
    </rPh>
    <rPh sb="11" eb="12">
      <t>トウ</t>
    </rPh>
    <phoneticPr fontId="1"/>
  </si>
  <si>
    <t>ツール名：</t>
    <rPh sb="3" eb="4">
      <t>メイ</t>
    </rPh>
    <phoneticPr fontId="1"/>
  </si>
  <si>
    <t>設置場所：</t>
    <rPh sb="0" eb="4">
      <t>セッチバショ</t>
    </rPh>
    <phoneticPr fontId="1"/>
  </si>
  <si>
    <t>予約受付業務をクラウド化できるソフトウェアであり、顧客の予約データ共有をスムーズに行うことができる。</t>
    <rPh sb="0" eb="2">
      <t>ヨヤク</t>
    </rPh>
    <rPh sb="2" eb="3">
      <t>ウ</t>
    </rPh>
    <rPh sb="3" eb="4">
      <t>ツ</t>
    </rPh>
    <rPh sb="4" eb="6">
      <t>ギョウム</t>
    </rPh>
    <rPh sb="11" eb="12">
      <t>カ</t>
    </rPh>
    <rPh sb="25" eb="27">
      <t>コキャク</t>
    </rPh>
    <rPh sb="28" eb="30">
      <t>ヨヤク</t>
    </rPh>
    <rPh sb="33" eb="35">
      <t>キョウユウ</t>
    </rPh>
    <rPh sb="41" eb="42">
      <t>オコナ</t>
    </rPh>
    <phoneticPr fontId="1"/>
  </si>
  <si>
    <t>※上記の表には記入例が入力されています。薄い黄色のセルに上書きして入力してください。</t>
    <rPh sb="1" eb="3">
      <t>ジョウキ</t>
    </rPh>
    <rPh sb="4" eb="5">
      <t>ヒョウ</t>
    </rPh>
    <rPh sb="7" eb="9">
      <t>キニュウ</t>
    </rPh>
    <rPh sb="9" eb="10">
      <t>レイ</t>
    </rPh>
    <rPh sb="11" eb="13">
      <t>ニュウリョク</t>
    </rPh>
    <rPh sb="20" eb="21">
      <t>ウス</t>
    </rPh>
    <rPh sb="22" eb="24">
      <t>キイロ</t>
    </rPh>
    <rPh sb="28" eb="30">
      <t>ウワガ</t>
    </rPh>
    <rPh sb="33" eb="35">
      <t>ニュウリョク</t>
    </rPh>
    <phoneticPr fontId="1"/>
  </si>
  <si>
    <t>②</t>
    <phoneticPr fontId="1"/>
  </si>
  <si>
    <t>無人化・省人化（収益力向上）に取り組んだ業務の内容</t>
    <rPh sb="0" eb="3">
      <t>ムジンカ</t>
    </rPh>
    <rPh sb="4" eb="6">
      <t>ショウジン</t>
    </rPh>
    <rPh sb="6" eb="7">
      <t>カ</t>
    </rPh>
    <rPh sb="8" eb="13">
      <t>シュウエキリョクコウジョウ</t>
    </rPh>
    <rPh sb="15" eb="16">
      <t>ト</t>
    </rPh>
    <rPh sb="17" eb="18">
      <t>ク</t>
    </rPh>
    <rPh sb="20" eb="22">
      <t>ギョウム</t>
    </rPh>
    <rPh sb="23" eb="25">
      <t>ナイヨウ</t>
    </rPh>
    <phoneticPr fontId="1"/>
  </si>
  <si>
    <t>導入前
の課題</t>
    <rPh sb="0" eb="3">
      <t>ドウニュウマエ</t>
    </rPh>
    <rPh sb="5" eb="7">
      <t>カダイ</t>
    </rPh>
    <phoneticPr fontId="1"/>
  </si>
  <si>
    <t>※交付申請書で記載した内容を入力（もしくはコピー）してください。</t>
    <rPh sb="1" eb="3">
      <t>コウフ</t>
    </rPh>
    <rPh sb="3" eb="6">
      <t>シンセイショ</t>
    </rPh>
    <rPh sb="7" eb="9">
      <t>キサイ</t>
    </rPh>
    <rPh sb="11" eb="13">
      <t>ナイヨウ</t>
    </rPh>
    <rPh sb="14" eb="16">
      <t>ニュウリョク</t>
    </rPh>
    <phoneticPr fontId="1"/>
  </si>
  <si>
    <t>定性的</t>
    <rPh sb="0" eb="3">
      <t>テイセイテキ</t>
    </rPh>
    <phoneticPr fontId="1"/>
  </si>
  <si>
    <t>【記入例】
ゲストの利便性とスムーズなチェックインプロセスの向上。セルフチェックイン利用者割合を増やす。チェックイン時間の短時間化。利用者の利便性が向上した。</t>
    <rPh sb="1" eb="4">
      <t>キニュウレイ</t>
    </rPh>
    <phoneticPr fontId="1"/>
  </si>
  <si>
    <t>定量的</t>
    <rPh sb="0" eb="3">
      <t>テイリョウテキ</t>
    </rPh>
    <phoneticPr fontId="1"/>
  </si>
  <si>
    <t>【記入例】
セルフチェックイン利用者を年間50%増加させた。平均チェックイン時間を現行半分にした。
システムエラー率を1%未満に抑えた。</t>
    <rPh sb="1" eb="4">
      <t>キニュウレイ</t>
    </rPh>
    <phoneticPr fontId="1"/>
  </si>
  <si>
    <t>別紙1-2</t>
    <rPh sb="0" eb="2">
      <t>ベッシ</t>
    </rPh>
    <phoneticPr fontId="1"/>
  </si>
  <si>
    <t>導入ツールの写真を添付してください。</t>
    <rPh sb="0" eb="2">
      <t>ドウニュウ</t>
    </rPh>
    <rPh sb="6" eb="8">
      <t>シャシン</t>
    </rPh>
    <rPh sb="9" eb="11">
      <t>テンプ</t>
    </rPh>
    <phoneticPr fontId="1"/>
  </si>
  <si>
    <t>導入施設名：</t>
    <rPh sb="0" eb="2">
      <t>ドウニュウ</t>
    </rPh>
    <rPh sb="2" eb="5">
      <t>シセツメイ</t>
    </rPh>
    <phoneticPr fontId="1"/>
  </si>
  <si>
    <t>導入ツール：</t>
    <rPh sb="0" eb="2">
      <t>ドウニュウ</t>
    </rPh>
    <phoneticPr fontId="1"/>
  </si>
  <si>
    <t>写真1</t>
    <rPh sb="0" eb="2">
      <t>シャシン</t>
    </rPh>
    <phoneticPr fontId="1"/>
  </si>
  <si>
    <t>写真２</t>
    <rPh sb="0" eb="2">
      <t>シャシン</t>
    </rPh>
    <phoneticPr fontId="1"/>
  </si>
  <si>
    <t>別紙1-3</t>
    <rPh sb="0" eb="2">
      <t>ベッシ</t>
    </rPh>
    <phoneticPr fontId="1"/>
  </si>
  <si>
    <t>写真3</t>
    <rPh sb="0" eb="2">
      <t>シャシン</t>
    </rPh>
    <phoneticPr fontId="1"/>
  </si>
  <si>
    <t>写真4</t>
    <rPh sb="0" eb="2">
      <t>シャシン</t>
    </rPh>
    <phoneticPr fontId="1"/>
  </si>
  <si>
    <t>※写真の枚数が多い場合は、シートえおコピーし追加してください。</t>
    <rPh sb="1" eb="3">
      <t>シャシン</t>
    </rPh>
    <rPh sb="4" eb="6">
      <t>マイスウ</t>
    </rPh>
    <rPh sb="7" eb="8">
      <t>オオ</t>
    </rPh>
    <rPh sb="9" eb="11">
      <t>バアイ</t>
    </rPh>
    <rPh sb="22" eb="24">
      <t>ツイカ</t>
    </rPh>
    <phoneticPr fontId="1"/>
  </si>
  <si>
    <t>別紙1-４</t>
    <rPh sb="0" eb="2">
      <t>ベッシ</t>
    </rPh>
    <phoneticPr fontId="1"/>
  </si>
  <si>
    <t>導入した備品等の全体（集合体）の写真を添付してください。（対象のみ）</t>
    <rPh sb="0" eb="2">
      <t>ドウニュウ</t>
    </rPh>
    <rPh sb="4" eb="6">
      <t>ビヒン</t>
    </rPh>
    <rPh sb="6" eb="7">
      <t>トウ</t>
    </rPh>
    <rPh sb="8" eb="10">
      <t>ゼンタイ</t>
    </rPh>
    <rPh sb="11" eb="14">
      <t>シュウゴウタイ</t>
    </rPh>
    <rPh sb="16" eb="18">
      <t>シャシン</t>
    </rPh>
    <rPh sb="19" eb="21">
      <t>テンプ</t>
    </rPh>
    <rPh sb="29" eb="31">
      <t>タイショウ</t>
    </rPh>
    <phoneticPr fontId="1"/>
  </si>
  <si>
    <t>写真5</t>
    <phoneticPr fontId="1"/>
  </si>
  <si>
    <t>導入した備品に貼付したシール等のアップ写真を添付してください。（対象のみ）</t>
    <rPh sb="0" eb="2">
      <t>ドウニュウ</t>
    </rPh>
    <rPh sb="4" eb="6">
      <t>ビヒン</t>
    </rPh>
    <rPh sb="7" eb="9">
      <t>チョウフ</t>
    </rPh>
    <rPh sb="14" eb="15">
      <t>トウ</t>
    </rPh>
    <rPh sb="19" eb="21">
      <t>シャシン</t>
    </rPh>
    <rPh sb="22" eb="24">
      <t>テンプ</t>
    </rPh>
    <rPh sb="32" eb="34">
      <t>タイショウ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</si>
</sst>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[$]ggge&quot;年&quot;m&quot;月&quot;d&quot;日&quot;;@" x16r2:formatCode16="[$-ja-JP-x-gannen]ggge&quot;年&quot;m&quot;月&quot;d&quot;日&quot;;@"/>
    <numFmt numFmtId="177" formatCode="&quot;〒&quot;000\-0000"/>
    <numFmt numFmtId="178" formatCode="#,##0_)&quot; 円&quot;;[Red]\(#,##0\)"/>
    <numFmt numFmtId="179" formatCode="aaa\,\ yyyy/m/d"/>
    <numFmt numFmtId="180" formatCode="m/d/yy;@"/>
  </numFmts>
  <fonts count="54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u/>
      <sz val="11"/>
      <color theme="10"/>
      <name val="游ゴシック"/>
      <family val="2"/>
      <scheme val="minor"/>
    </font>
    <font>
      <sz val="8"/>
      <color rgb="FFC00000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scheme val="minor"/>
    </font>
    <font>
      <b/>
      <sz val="10"/>
      <color theme="1"/>
      <name val="ＭＳ 明朝"/>
      <family val="1"/>
      <charset val="128"/>
    </font>
    <font>
      <b/>
      <sz val="12"/>
      <name val="ＭＳ Ｐ明朝"/>
      <family val="1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C00000"/>
      <name val="ＭＳ Ｐ明朝"/>
      <family val="1"/>
      <charset val="128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0"/>
      <name val="Meiryo UI"/>
      <family val="2"/>
    </font>
    <font>
      <b/>
      <sz val="22"/>
      <color theme="1" tint="0.34998626667073579"/>
      <name val="Meiryo UI"/>
      <family val="2"/>
    </font>
    <font>
      <sz val="11"/>
      <color theme="1"/>
      <name val="Meiryo UI"/>
      <family val="2"/>
    </font>
    <font>
      <sz val="14"/>
      <color theme="1"/>
      <name val="Meiryo UI"/>
      <family val="2"/>
    </font>
    <font>
      <sz val="14"/>
      <color theme="1"/>
      <name val="Meiryo UI"/>
      <family val="3"/>
      <charset val="128"/>
    </font>
    <font>
      <u/>
      <sz val="11"/>
      <color indexed="12"/>
      <name val="Meiryo UI"/>
      <family val="2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10.5"/>
      <color rgb="FFC0000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ＭＳ Ｐ明朝"/>
      <family val="1"/>
      <charset val="128"/>
    </font>
    <font>
      <sz val="11"/>
      <color rgb="FFC0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color rgb="FFC0000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ＭＳ Ｐ明朝"/>
      <family val="1"/>
      <charset val="128"/>
    </font>
    <font>
      <b/>
      <sz val="10"/>
      <color rgb="FFC00000"/>
      <name val="ＭＳ Ｐ明朝"/>
      <family val="1"/>
      <charset val="128"/>
    </font>
    <font>
      <b/>
      <sz val="10"/>
      <color theme="1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rgb="FFC00000"/>
      <name val="Meiryo UI"/>
      <family val="3"/>
      <charset val="128"/>
    </font>
    <font>
      <b/>
      <u/>
      <sz val="14"/>
      <name val="Meiryo UI"/>
      <family val="3"/>
      <charset val="128"/>
    </font>
    <font>
      <sz val="11"/>
      <color theme="10"/>
      <name val="Meiryo UI"/>
      <family val="3"/>
      <charset val="128"/>
    </font>
    <font>
      <sz val="11"/>
      <color rgb="FFC00000"/>
      <name val="Meiryo UI"/>
      <family val="3"/>
      <charset val="128"/>
    </font>
    <font>
      <sz val="14"/>
      <name val="Meiryo UI"/>
      <family val="3"/>
      <charset val="128"/>
    </font>
    <font>
      <u/>
      <sz val="14"/>
      <name val="Meiryo UI"/>
      <family val="3"/>
      <charset val="128"/>
    </font>
    <font>
      <sz val="9"/>
      <color rgb="FFC00000"/>
      <name val="ＭＳ Ｐ明朝"/>
      <family val="1"/>
      <charset val="128"/>
    </font>
    <font>
      <sz val="10"/>
      <color theme="1"/>
      <name val="ＭＳ 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FEE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C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19">
    <xf numFmtId="0" fontId="0" fillId="0" borderId="0"/>
    <xf numFmtId="0" fontId="4" fillId="0" borderId="0">
      <alignment vertical="center"/>
    </xf>
    <xf numFmtId="0" fontId="7" fillId="0" borderId="0" applyNumberForma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3" fillId="0" borderId="0"/>
    <xf numFmtId="0" fontId="18" fillId="0" borderId="0">
      <alignment vertical="center"/>
    </xf>
    <xf numFmtId="6" fontId="18" fillId="0" borderId="0" applyFont="0" applyFill="0" applyBorder="0" applyAlignment="0" applyProtection="0">
      <alignment vertical="center"/>
    </xf>
    <xf numFmtId="0" fontId="20" fillId="0" borderId="0"/>
    <xf numFmtId="0" fontId="21" fillId="0" borderId="0" applyNumberFormat="0" applyFill="0" applyBorder="0" applyAlignment="0" applyProtection="0"/>
    <xf numFmtId="0" fontId="22" fillId="0" borderId="0"/>
    <xf numFmtId="0" fontId="23" fillId="0" borderId="0" applyNumberFormat="0" applyFill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Protection="0">
      <alignment vertical="top"/>
    </xf>
    <xf numFmtId="0" fontId="22" fillId="0" borderId="0" applyNumberFormat="0" applyFill="0" applyProtection="0">
      <alignment horizontal="right" indent="1"/>
    </xf>
    <xf numFmtId="179" fontId="22" fillId="0" borderId="27">
      <alignment horizontal="center" vertical="center"/>
    </xf>
    <xf numFmtId="0" fontId="22" fillId="0" borderId="28" applyFill="0">
      <alignment horizontal="center" vertical="center"/>
    </xf>
    <xf numFmtId="9" fontId="22" fillId="0" borderId="0" applyFont="0" applyFill="0" applyBorder="0" applyAlignment="0" applyProtection="0"/>
    <xf numFmtId="0" fontId="22" fillId="0" borderId="28" applyFill="0">
      <alignment horizontal="left" vertical="center" indent="2"/>
    </xf>
    <xf numFmtId="180" fontId="22" fillId="0" borderId="28" applyFill="0">
      <alignment horizontal="center" vertical="center"/>
    </xf>
  </cellStyleXfs>
  <cellXfs count="331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quotePrefix="1" applyFont="1" applyAlignment="1">
      <alignment horizontal="right" vertical="center"/>
    </xf>
    <xf numFmtId="176" fontId="3" fillId="5" borderId="0" xfId="0" applyNumberFormat="1" applyFont="1" applyFill="1" applyAlignment="1" applyProtection="1">
      <alignment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26" fillId="0" borderId="0" xfId="0" applyFont="1"/>
    <xf numFmtId="0" fontId="28" fillId="0" borderId="0" xfId="5" applyFont="1">
      <alignment vertical="center"/>
    </xf>
    <xf numFmtId="0" fontId="29" fillId="0" borderId="0" xfId="2" applyFont="1"/>
    <xf numFmtId="0" fontId="24" fillId="0" borderId="0" xfId="5" applyFont="1">
      <alignment vertical="center"/>
    </xf>
    <xf numFmtId="0" fontId="26" fillId="0" borderId="0" xfId="5" applyFont="1" applyAlignment="1">
      <alignment horizontal="left" vertical="center"/>
    </xf>
    <xf numFmtId="0" fontId="26" fillId="0" borderId="0" xfId="5" applyFont="1">
      <alignment vertical="center"/>
    </xf>
    <xf numFmtId="0" fontId="26" fillId="0" borderId="0" xfId="5" applyFont="1" applyAlignment="1">
      <alignment horizontal="center" vertical="center"/>
    </xf>
    <xf numFmtId="0" fontId="26" fillId="0" borderId="13" xfId="5" applyFont="1" applyBorder="1" applyAlignment="1">
      <alignment horizontal="center" vertical="center"/>
    </xf>
    <xf numFmtId="0" fontId="26" fillId="0" borderId="0" xfId="5" applyFont="1" applyAlignment="1">
      <alignment horizontal="right" vertical="center"/>
    </xf>
    <xf numFmtId="0" fontId="26" fillId="0" borderId="13" xfId="5" applyFont="1" applyBorder="1">
      <alignment vertical="center"/>
    </xf>
    <xf numFmtId="0" fontId="26" fillId="0" borderId="0" xfId="5" applyFont="1" applyAlignment="1"/>
    <xf numFmtId="0" fontId="26" fillId="0" borderId="0" xfId="5" applyFont="1" applyAlignment="1">
      <alignment horizontal="center"/>
    </xf>
    <xf numFmtId="0" fontId="26" fillId="0" borderId="0" xfId="5" applyFont="1" applyAlignment="1">
      <alignment horizontal="right" vertical="center" indent="1"/>
    </xf>
    <xf numFmtId="6" fontId="26" fillId="0" borderId="0" xfId="6" applyFont="1" applyFill="1" applyBorder="1" applyAlignment="1">
      <alignment horizontal="right" vertical="center" indent="1"/>
    </xf>
    <xf numFmtId="0" fontId="26" fillId="2" borderId="13" xfId="5" applyFont="1" applyFill="1" applyBorder="1" applyAlignment="1">
      <alignment horizontal="center" vertical="center"/>
    </xf>
    <xf numFmtId="0" fontId="26" fillId="2" borderId="13" xfId="5" applyFont="1" applyFill="1" applyBorder="1">
      <alignment vertical="center"/>
    </xf>
    <xf numFmtId="14" fontId="26" fillId="0" borderId="0" xfId="5" applyNumberFormat="1" applyFont="1">
      <alignment vertical="center"/>
    </xf>
    <xf numFmtId="6" fontId="26" fillId="0" borderId="0" xfId="6" applyFont="1" applyBorder="1" applyAlignment="1">
      <alignment vertical="center"/>
    </xf>
    <xf numFmtId="0" fontId="28" fillId="0" borderId="3" xfId="5" applyFont="1" applyBorder="1">
      <alignment vertical="center"/>
    </xf>
    <xf numFmtId="0" fontId="26" fillId="0" borderId="13" xfId="5" applyFont="1" applyBorder="1" applyAlignment="1">
      <alignment horizontal="center" vertical="center" wrapText="1"/>
    </xf>
    <xf numFmtId="0" fontId="26" fillId="0" borderId="3" xfId="5" applyFont="1" applyBorder="1" applyAlignment="1">
      <alignment horizontal="center" vertical="center"/>
    </xf>
    <xf numFmtId="0" fontId="26" fillId="0" borderId="29" xfId="5" applyFont="1" applyBorder="1" applyAlignment="1">
      <alignment horizontal="center" vertical="center"/>
    </xf>
    <xf numFmtId="0" fontId="26" fillId="0" borderId="29" xfId="5" applyFont="1" applyBorder="1">
      <alignment vertical="center"/>
    </xf>
    <xf numFmtId="0" fontId="26" fillId="2" borderId="3" xfId="5" applyFont="1" applyFill="1" applyBorder="1">
      <alignment vertical="center"/>
    </xf>
    <xf numFmtId="0" fontId="26" fillId="2" borderId="29" xfId="5" applyFont="1" applyFill="1" applyBorder="1">
      <alignment vertical="center"/>
    </xf>
    <xf numFmtId="0" fontId="26" fillId="0" borderId="20" xfId="5" applyFont="1" applyBorder="1" applyAlignment="1">
      <alignment horizontal="left" vertical="center"/>
    </xf>
    <xf numFmtId="0" fontId="26" fillId="0" borderId="16" xfId="5" applyFont="1" applyBorder="1">
      <alignment vertical="center"/>
    </xf>
    <xf numFmtId="38" fontId="26" fillId="2" borderId="13" xfId="3" applyFont="1" applyFill="1" applyBorder="1" applyAlignment="1">
      <alignment horizontal="right" vertical="center"/>
    </xf>
    <xf numFmtId="38" fontId="26" fillId="0" borderId="13" xfId="3" applyFont="1" applyBorder="1" applyAlignment="1">
      <alignment horizontal="right" vertical="center"/>
    </xf>
    <xf numFmtId="6" fontId="26" fillId="2" borderId="13" xfId="6" applyFont="1" applyFill="1" applyBorder="1" applyAlignment="1">
      <alignment vertical="center"/>
    </xf>
    <xf numFmtId="0" fontId="28" fillId="0" borderId="7" xfId="5" applyFont="1" applyBorder="1">
      <alignment vertical="center"/>
    </xf>
    <xf numFmtId="0" fontId="26" fillId="0" borderId="30" xfId="5" applyFont="1" applyBorder="1">
      <alignment vertical="center"/>
    </xf>
    <xf numFmtId="0" fontId="26" fillId="0" borderId="12" xfId="5" applyFont="1" applyBorder="1">
      <alignment vertical="center"/>
    </xf>
    <xf numFmtId="0" fontId="26" fillId="0" borderId="12" xfId="5" applyFont="1" applyBorder="1" applyAlignment="1">
      <alignment horizontal="center" vertical="center"/>
    </xf>
    <xf numFmtId="38" fontId="26" fillId="0" borderId="12" xfId="3" applyFont="1" applyBorder="1" applyAlignment="1">
      <alignment horizontal="right" vertical="center"/>
    </xf>
    <xf numFmtId="0" fontId="28" fillId="2" borderId="31" xfId="5" applyFont="1" applyFill="1" applyBorder="1">
      <alignment vertical="center"/>
    </xf>
    <xf numFmtId="0" fontId="26" fillId="2" borderId="32" xfId="5" applyFont="1" applyFill="1" applyBorder="1">
      <alignment vertical="center"/>
    </xf>
    <xf numFmtId="0" fontId="26" fillId="2" borderId="15" xfId="5" applyFont="1" applyFill="1" applyBorder="1">
      <alignment vertical="center"/>
    </xf>
    <xf numFmtId="0" fontId="26" fillId="2" borderId="15" xfId="5" applyFont="1" applyFill="1" applyBorder="1" applyAlignment="1">
      <alignment horizontal="center" vertical="center"/>
    </xf>
    <xf numFmtId="38" fontId="26" fillId="2" borderId="15" xfId="3" applyFont="1" applyFill="1" applyBorder="1" applyAlignment="1">
      <alignment horizontal="right" vertical="center"/>
    </xf>
    <xf numFmtId="0" fontId="28" fillId="0" borderId="13" xfId="5" applyFont="1" applyBorder="1">
      <alignment vertical="center"/>
    </xf>
    <xf numFmtId="0" fontId="28" fillId="0" borderId="12" xfId="5" applyFont="1" applyBorder="1" applyAlignment="1">
      <alignment horizontal="center" vertical="center"/>
    </xf>
    <xf numFmtId="0" fontId="28" fillId="0" borderId="13" xfId="5" applyFont="1" applyBorder="1" applyAlignment="1">
      <alignment horizontal="center" vertical="center"/>
    </xf>
    <xf numFmtId="0" fontId="24" fillId="0" borderId="0" xfId="5" applyFont="1" applyProtection="1">
      <alignment vertical="center"/>
      <protection locked="0"/>
    </xf>
    <xf numFmtId="0" fontId="28" fillId="0" borderId="0" xfId="5" applyFont="1" applyProtection="1">
      <alignment vertical="center"/>
      <protection locked="0"/>
    </xf>
    <xf numFmtId="0" fontId="26" fillId="0" borderId="20" xfId="5" applyFont="1" applyBorder="1" applyAlignment="1" applyProtection="1">
      <alignment horizontal="left" vertical="center"/>
      <protection locked="0"/>
    </xf>
    <xf numFmtId="0" fontId="26" fillId="0" borderId="16" xfId="5" applyFont="1" applyBorder="1" applyProtection="1">
      <alignment vertical="center"/>
      <protection locked="0"/>
    </xf>
    <xf numFmtId="0" fontId="26" fillId="0" borderId="0" xfId="5" applyFont="1" applyAlignment="1" applyProtection="1">
      <alignment horizontal="center" vertical="center"/>
      <protection locked="0"/>
    </xf>
    <xf numFmtId="0" fontId="26" fillId="0" borderId="0" xfId="5" applyFont="1" applyProtection="1">
      <alignment vertical="center"/>
      <protection locked="0"/>
    </xf>
    <xf numFmtId="0" fontId="26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right" vertical="center"/>
      <protection locked="0"/>
    </xf>
    <xf numFmtId="14" fontId="26" fillId="0" borderId="0" xfId="5" applyNumberFormat="1" applyFont="1" applyProtection="1">
      <alignment vertical="center"/>
      <protection locked="0"/>
    </xf>
    <xf numFmtId="6" fontId="26" fillId="0" borderId="0" xfId="6" applyFont="1" applyBorder="1" applyAlignment="1" applyProtection="1">
      <alignment vertical="center"/>
      <protection locked="0"/>
    </xf>
    <xf numFmtId="0" fontId="26" fillId="0" borderId="0" xfId="5" applyFont="1" applyAlignment="1" applyProtection="1">
      <protection locked="0"/>
    </xf>
    <xf numFmtId="0" fontId="26" fillId="0" borderId="0" xfId="5" applyFont="1" applyAlignment="1" applyProtection="1">
      <alignment horizontal="center"/>
      <protection locked="0"/>
    </xf>
    <xf numFmtId="0" fontId="28" fillId="0" borderId="13" xfId="5" applyFont="1" applyBorder="1" applyProtection="1">
      <alignment vertical="center"/>
      <protection locked="0"/>
    </xf>
    <xf numFmtId="0" fontId="26" fillId="0" borderId="3" xfId="5" applyFont="1" applyBorder="1" applyAlignment="1" applyProtection="1">
      <alignment horizontal="center" vertical="center"/>
      <protection locked="0"/>
    </xf>
    <xf numFmtId="0" fontId="26" fillId="0" borderId="29" xfId="5" applyFont="1" applyBorder="1" applyAlignment="1" applyProtection="1">
      <alignment horizontal="center" vertical="center"/>
      <protection locked="0"/>
    </xf>
    <xf numFmtId="0" fontId="26" fillId="0" borderId="13" xfId="5" applyFont="1" applyBorder="1" applyAlignment="1" applyProtection="1">
      <alignment horizontal="center" vertical="center" wrapText="1"/>
      <protection locked="0"/>
    </xf>
    <xf numFmtId="0" fontId="26" fillId="2" borderId="3" xfId="5" applyFont="1" applyFill="1" applyBorder="1" applyAlignment="1" applyProtection="1">
      <alignment vertical="center" shrinkToFit="1"/>
      <protection locked="0"/>
    </xf>
    <xf numFmtId="0" fontId="26" fillId="2" borderId="13" xfId="5" applyFont="1" applyFill="1" applyBorder="1" applyProtection="1">
      <alignment vertical="center"/>
      <protection locked="0"/>
    </xf>
    <xf numFmtId="0" fontId="26" fillId="2" borderId="13" xfId="5" applyFont="1" applyFill="1" applyBorder="1" applyAlignment="1" applyProtection="1">
      <alignment horizontal="center" vertical="center"/>
      <protection locked="0"/>
    </xf>
    <xf numFmtId="38" fontId="26" fillId="2" borderId="13" xfId="3" applyFont="1" applyFill="1" applyBorder="1" applyAlignment="1" applyProtection="1">
      <alignment horizontal="right" vertical="center"/>
      <protection locked="0"/>
    </xf>
    <xf numFmtId="0" fontId="26" fillId="2" borderId="31" xfId="5" applyFont="1" applyFill="1" applyBorder="1" applyAlignment="1" applyProtection="1">
      <alignment vertical="center" shrinkToFit="1"/>
      <protection locked="0"/>
    </xf>
    <xf numFmtId="0" fontId="26" fillId="2" borderId="15" xfId="5" applyFont="1" applyFill="1" applyBorder="1" applyProtection="1">
      <alignment vertical="center"/>
      <protection locked="0"/>
    </xf>
    <xf numFmtId="0" fontId="26" fillId="2" borderId="15" xfId="5" applyFont="1" applyFill="1" applyBorder="1" applyAlignment="1" applyProtection="1">
      <alignment horizontal="center" vertical="center"/>
      <protection locked="0"/>
    </xf>
    <xf numFmtId="38" fontId="26" fillId="2" borderId="15" xfId="3" applyFont="1" applyFill="1" applyBorder="1" applyAlignment="1" applyProtection="1">
      <alignment horizontal="right" vertical="center"/>
      <protection locked="0"/>
    </xf>
    <xf numFmtId="0" fontId="28" fillId="0" borderId="12" xfId="5" applyFont="1" applyBorder="1" applyAlignment="1" applyProtection="1">
      <alignment horizontal="center" vertical="center"/>
      <protection locked="0"/>
    </xf>
    <xf numFmtId="38" fontId="26" fillId="0" borderId="12" xfId="3" applyFont="1" applyBorder="1" applyAlignment="1" applyProtection="1">
      <alignment horizontal="right" vertical="center"/>
      <protection locked="0"/>
    </xf>
    <xf numFmtId="0" fontId="28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right" vertical="center" indent="1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6" fontId="26" fillId="2" borderId="13" xfId="6" applyFont="1" applyFill="1" applyBorder="1" applyAlignment="1" applyProtection="1">
      <alignment vertical="center"/>
      <protection locked="0"/>
    </xf>
    <xf numFmtId="0" fontId="26" fillId="0" borderId="32" xfId="5" applyFont="1" applyBorder="1">
      <alignment vertical="center"/>
    </xf>
    <xf numFmtId="0" fontId="26" fillId="5" borderId="0" xfId="5" applyFont="1" applyFill="1" applyProtection="1">
      <alignment vertical="center"/>
      <protection locked="0"/>
    </xf>
    <xf numFmtId="0" fontId="26" fillId="5" borderId="12" xfId="5" applyFont="1" applyFill="1" applyBorder="1" applyAlignment="1" applyProtection="1">
      <alignment horizontal="center" vertical="center"/>
      <protection locked="0"/>
    </xf>
    <xf numFmtId="38" fontId="26" fillId="5" borderId="12" xfId="3" applyFont="1" applyFill="1" applyBorder="1" applyAlignment="1" applyProtection="1">
      <alignment horizontal="right" vertical="center"/>
      <protection locked="0"/>
    </xf>
    <xf numFmtId="0" fontId="26" fillId="5" borderId="13" xfId="5" applyFont="1" applyFill="1" applyBorder="1" applyProtection="1">
      <alignment vertical="center"/>
      <protection locked="0"/>
    </xf>
    <xf numFmtId="0" fontId="26" fillId="5" borderId="13" xfId="5" applyFont="1" applyFill="1" applyBorder="1" applyAlignment="1" applyProtection="1">
      <alignment horizontal="center" vertical="center"/>
      <protection locked="0"/>
    </xf>
    <xf numFmtId="38" fontId="26" fillId="5" borderId="13" xfId="3" applyFont="1" applyFill="1" applyBorder="1" applyAlignment="1" applyProtection="1">
      <alignment horizontal="right" vertical="center"/>
      <protection locked="0"/>
    </xf>
    <xf numFmtId="14" fontId="26" fillId="5" borderId="20" xfId="5" applyNumberFormat="1" applyFont="1" applyFill="1" applyBorder="1" applyAlignment="1" applyProtection="1">
      <alignment horizontal="left" vertical="center"/>
      <protection locked="0"/>
    </xf>
    <xf numFmtId="0" fontId="26" fillId="5" borderId="16" xfId="5" applyFont="1" applyFill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vertical="center" shrinkToFit="1"/>
      <protection locked="0"/>
    </xf>
    <xf numFmtId="14" fontId="26" fillId="5" borderId="13" xfId="5" applyNumberFormat="1" applyFont="1" applyFill="1" applyBorder="1" applyAlignment="1" applyProtection="1">
      <alignment horizontal="center" vertical="center"/>
      <protection locked="0"/>
    </xf>
    <xf numFmtId="6" fontId="26" fillId="5" borderId="13" xfId="6" applyFont="1" applyFill="1" applyBorder="1" applyAlignment="1" applyProtection="1">
      <alignment horizontal="center" vertical="center"/>
      <protection locked="0"/>
    </xf>
    <xf numFmtId="0" fontId="26" fillId="0" borderId="0" xfId="5" applyFont="1" applyAlignment="1">
      <alignment vertical="center" shrinkToFit="1"/>
    </xf>
    <xf numFmtId="0" fontId="31" fillId="0" borderId="29" xfId="5" applyFont="1" applyBorder="1">
      <alignment vertical="center"/>
    </xf>
    <xf numFmtId="6" fontId="26" fillId="0" borderId="1" xfId="6" applyFont="1" applyBorder="1" applyAlignment="1" applyProtection="1">
      <alignment vertical="center"/>
      <protection locked="0"/>
    </xf>
    <xf numFmtId="38" fontId="34" fillId="0" borderId="13" xfId="3" applyFont="1" applyFill="1" applyBorder="1" applyAlignment="1">
      <alignment horizontal="center" vertical="center"/>
    </xf>
    <xf numFmtId="38" fontId="36" fillId="0" borderId="13" xfId="3" applyFont="1" applyBorder="1" applyAlignment="1">
      <alignment horizontal="center" vertical="center" wrapText="1"/>
    </xf>
    <xf numFmtId="38" fontId="32" fillId="3" borderId="14" xfId="3" applyFont="1" applyFill="1" applyBorder="1" applyAlignment="1">
      <alignment vertical="center"/>
    </xf>
    <xf numFmtId="38" fontId="35" fillId="3" borderId="11" xfId="3" applyFont="1" applyFill="1" applyBorder="1" applyAlignment="1">
      <alignment vertical="center"/>
    </xf>
    <xf numFmtId="38" fontId="33" fillId="3" borderId="12" xfId="3" applyFont="1" applyFill="1" applyBorder="1" applyAlignment="1"/>
    <xf numFmtId="0" fontId="38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38" fontId="3" fillId="0" borderId="0" xfId="3" applyFont="1" applyAlignment="1">
      <alignment horizontal="center" vertical="center"/>
    </xf>
    <xf numFmtId="38" fontId="3" fillId="0" borderId="0" xfId="3" applyFont="1" applyAlignment="1">
      <alignment wrapText="1"/>
    </xf>
    <xf numFmtId="38" fontId="3" fillId="0" borderId="0" xfId="3" applyFont="1" applyAlignment="1"/>
    <xf numFmtId="38" fontId="3" fillId="0" borderId="0" xfId="3" applyFont="1" applyAlignment="1">
      <alignment horizontal="center"/>
    </xf>
    <xf numFmtId="0" fontId="15" fillId="0" borderId="0" xfId="0" applyFont="1" applyAlignment="1">
      <alignment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38" fontId="3" fillId="0" borderId="8" xfId="3" applyFont="1" applyBorder="1" applyAlignment="1">
      <alignment horizontal="center"/>
    </xf>
    <xf numFmtId="38" fontId="3" fillId="0" borderId="0" xfId="3" applyFont="1" applyBorder="1" applyAlignment="1"/>
    <xf numFmtId="38" fontId="3" fillId="6" borderId="13" xfId="3" applyFont="1" applyFill="1" applyBorder="1" applyAlignment="1">
      <alignment horizontal="center" vertical="center"/>
    </xf>
    <xf numFmtId="38" fontId="3" fillId="6" borderId="13" xfId="3" applyFont="1" applyFill="1" applyBorder="1" applyAlignment="1">
      <alignment horizontal="center" vertical="center" wrapText="1"/>
    </xf>
    <xf numFmtId="38" fontId="44" fillId="6" borderId="13" xfId="3" applyFont="1" applyFill="1" applyBorder="1" applyAlignment="1">
      <alignment horizontal="center" vertical="center" wrapText="1"/>
    </xf>
    <xf numFmtId="38" fontId="3" fillId="6" borderId="3" xfId="3" applyFont="1" applyFill="1" applyBorder="1" applyAlignment="1">
      <alignment horizontal="center" vertical="center" wrapText="1"/>
    </xf>
    <xf numFmtId="38" fontId="15" fillId="4" borderId="37" xfId="3" applyFont="1" applyFill="1" applyBorder="1" applyAlignment="1">
      <alignment horizontal="center" vertical="center"/>
    </xf>
    <xf numFmtId="38" fontId="15" fillId="4" borderId="13" xfId="3" applyFont="1" applyFill="1" applyBorder="1" applyAlignment="1">
      <alignment horizontal="center" vertical="center" wrapText="1"/>
    </xf>
    <xf numFmtId="38" fontId="3" fillId="0" borderId="0" xfId="3" applyFont="1" applyAlignment="1">
      <alignment vertical="center"/>
    </xf>
    <xf numFmtId="38" fontId="15" fillId="7" borderId="13" xfId="3" applyFont="1" applyFill="1" applyBorder="1" applyAlignment="1">
      <alignment vertical="center" wrapText="1"/>
    </xf>
    <xf numFmtId="38" fontId="15" fillId="7" borderId="13" xfId="3" applyFont="1" applyFill="1" applyBorder="1" applyAlignment="1">
      <alignment horizontal="center" vertical="center" shrinkToFit="1"/>
    </xf>
    <xf numFmtId="14" fontId="15" fillId="7" borderId="13" xfId="3" applyNumberFormat="1" applyFont="1" applyFill="1" applyBorder="1" applyAlignment="1">
      <alignment horizontal="center" vertical="center"/>
    </xf>
    <xf numFmtId="38" fontId="15" fillId="7" borderId="13" xfId="3" applyFont="1" applyFill="1" applyBorder="1" applyAlignment="1">
      <alignment vertical="center"/>
    </xf>
    <xf numFmtId="38" fontId="15" fillId="7" borderId="3" xfId="3" applyFont="1" applyFill="1" applyBorder="1" applyAlignment="1">
      <alignment vertical="center"/>
    </xf>
    <xf numFmtId="38" fontId="15" fillId="7" borderId="37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 wrapText="1"/>
    </xf>
    <xf numFmtId="38" fontId="15" fillId="7" borderId="33" xfId="3" applyFont="1" applyFill="1" applyBorder="1" applyAlignment="1">
      <alignment horizontal="center" vertical="center" shrinkToFit="1"/>
    </xf>
    <xf numFmtId="14" fontId="15" fillId="7" borderId="33" xfId="3" applyNumberFormat="1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/>
    </xf>
    <xf numFmtId="38" fontId="15" fillId="7" borderId="35" xfId="3" applyFont="1" applyFill="1" applyBorder="1" applyAlignment="1">
      <alignment vertical="center"/>
    </xf>
    <xf numFmtId="38" fontId="15" fillId="7" borderId="38" xfId="3" applyFont="1" applyFill="1" applyBorder="1" applyAlignment="1">
      <alignment horizontal="center" vertical="center"/>
    </xf>
    <xf numFmtId="38" fontId="3" fillId="0" borderId="12" xfId="3" applyFont="1" applyBorder="1" applyAlignment="1">
      <alignment horizontal="center" vertical="center"/>
    </xf>
    <xf numFmtId="38" fontId="44" fillId="0" borderId="12" xfId="3" applyFont="1" applyFill="1" applyBorder="1" applyAlignment="1" applyProtection="1">
      <alignment vertical="center" wrapText="1" shrinkToFit="1"/>
      <protection locked="0"/>
    </xf>
    <xf numFmtId="38" fontId="44" fillId="5" borderId="12" xfId="3" applyFont="1" applyFill="1" applyBorder="1" applyAlignment="1" applyProtection="1">
      <alignment vertical="center" wrapText="1" shrinkToFit="1"/>
      <protection locked="0"/>
    </xf>
    <xf numFmtId="38" fontId="44" fillId="0" borderId="12" xfId="3" applyFont="1" applyFill="1" applyBorder="1" applyAlignment="1">
      <alignment horizontal="center" vertical="center" shrinkToFit="1"/>
    </xf>
    <xf numFmtId="38" fontId="44" fillId="0" borderId="12" xfId="3" applyFont="1" applyFill="1" applyBorder="1" applyAlignment="1">
      <alignment vertical="center"/>
    </xf>
    <xf numFmtId="38" fontId="44" fillId="5" borderId="7" xfId="3" applyFont="1" applyFill="1" applyBorder="1" applyAlignment="1">
      <alignment vertical="center"/>
    </xf>
    <xf numFmtId="38" fontId="3" fillId="0" borderId="39" xfId="3" applyFont="1" applyFill="1" applyBorder="1" applyAlignment="1" applyProtection="1">
      <alignment horizontal="center" vertical="center"/>
      <protection locked="0"/>
    </xf>
    <xf numFmtId="38" fontId="3" fillId="0" borderId="12" xfId="3" applyFont="1" applyFill="1" applyBorder="1" applyAlignment="1" applyProtection="1">
      <alignment vertical="center"/>
      <protection locked="0"/>
    </xf>
    <xf numFmtId="38" fontId="3" fillId="0" borderId="12" xfId="3" applyFont="1" applyFill="1" applyBorder="1" applyAlignment="1">
      <alignment vertical="center"/>
    </xf>
    <xf numFmtId="38" fontId="3" fillId="0" borderId="13" xfId="3" applyFont="1" applyBorder="1" applyAlignment="1">
      <alignment horizontal="center" vertical="center"/>
    </xf>
    <xf numFmtId="38" fontId="44" fillId="0" borderId="13" xfId="3" applyFont="1" applyFill="1" applyBorder="1" applyAlignment="1">
      <alignment horizontal="center" vertical="center" shrinkToFit="1"/>
    </xf>
    <xf numFmtId="38" fontId="44" fillId="0" borderId="13" xfId="3" applyFont="1" applyFill="1" applyBorder="1" applyAlignment="1">
      <alignment vertical="center"/>
    </xf>
    <xf numFmtId="38" fontId="44" fillId="0" borderId="3" xfId="3" applyFont="1" applyFill="1" applyBorder="1" applyAlignment="1">
      <alignment vertical="center"/>
    </xf>
    <xf numFmtId="38" fontId="3" fillId="0" borderId="37" xfId="3" applyFont="1" applyFill="1" applyBorder="1" applyAlignment="1" applyProtection="1">
      <alignment horizontal="center" vertical="center"/>
      <protection locked="0"/>
    </xf>
    <xf numFmtId="38" fontId="3" fillId="0" borderId="13" xfId="3" applyFont="1" applyFill="1" applyBorder="1" applyAlignment="1">
      <alignment wrapText="1"/>
    </xf>
    <xf numFmtId="38" fontId="3" fillId="0" borderId="13" xfId="3" applyFont="1" applyFill="1" applyBorder="1" applyAlignment="1"/>
    <xf numFmtId="38" fontId="3" fillId="0" borderId="3" xfId="3" applyFont="1" applyFill="1" applyBorder="1" applyAlignment="1"/>
    <xf numFmtId="38" fontId="3" fillId="0" borderId="37" xfId="3" applyFont="1" applyFill="1" applyBorder="1" applyAlignment="1"/>
    <xf numFmtId="38" fontId="40" fillId="0" borderId="4" xfId="3" applyFont="1" applyBorder="1" applyAlignment="1">
      <alignment horizontal="left" vertical="center"/>
    </xf>
    <xf numFmtId="38" fontId="40" fillId="0" borderId="5" xfId="3" applyFont="1" applyBorder="1" applyAlignment="1">
      <alignment horizontal="right" vertical="center" wrapText="1"/>
    </xf>
    <xf numFmtId="38" fontId="3" fillId="3" borderId="14" xfId="3" applyFont="1" applyFill="1" applyBorder="1" applyAlignment="1">
      <alignment vertical="center"/>
    </xf>
    <xf numFmtId="38" fontId="3" fillId="0" borderId="4" xfId="3" applyFont="1" applyFill="1" applyBorder="1" applyAlignment="1"/>
    <xf numFmtId="38" fontId="40" fillId="0" borderId="1" xfId="3" applyFont="1" applyBorder="1" applyAlignment="1">
      <alignment horizontal="right" vertical="center"/>
    </xf>
    <xf numFmtId="38" fontId="40" fillId="0" borderId="0" xfId="3" applyFont="1" applyBorder="1" applyAlignment="1">
      <alignment horizontal="right" vertical="center" wrapText="1"/>
    </xf>
    <xf numFmtId="38" fontId="40" fillId="3" borderId="11" xfId="3" applyFont="1" applyFill="1" applyBorder="1" applyAlignment="1">
      <alignment vertical="center"/>
    </xf>
    <xf numFmtId="38" fontId="3" fillId="0" borderId="1" xfId="3" applyFont="1" applyFill="1" applyBorder="1" applyAlignment="1"/>
    <xf numFmtId="38" fontId="40" fillId="0" borderId="7" xfId="3" applyFont="1" applyBorder="1" applyAlignment="1">
      <alignment horizontal="right" vertical="center"/>
    </xf>
    <xf numFmtId="38" fontId="40" fillId="0" borderId="8" xfId="3" applyFont="1" applyBorder="1" applyAlignment="1">
      <alignment horizontal="right" vertical="center" wrapText="1"/>
    </xf>
    <xf numFmtId="38" fontId="15" fillId="3" borderId="12" xfId="3" applyFont="1" applyFill="1" applyBorder="1" applyAlignment="1"/>
    <xf numFmtId="38" fontId="3" fillId="0" borderId="7" xfId="3" applyFont="1" applyFill="1" applyBorder="1" applyAlignment="1"/>
    <xf numFmtId="38" fontId="3" fillId="0" borderId="14" xfId="3" applyFont="1" applyFill="1" applyBorder="1" applyAlignment="1">
      <alignment vertical="center"/>
    </xf>
    <xf numFmtId="38" fontId="40" fillId="0" borderId="11" xfId="3" applyFont="1" applyFill="1" applyBorder="1" applyAlignment="1">
      <alignment vertical="center"/>
    </xf>
    <xf numFmtId="38" fontId="15" fillId="0" borderId="12" xfId="3" applyFont="1" applyFill="1" applyBorder="1" applyAlignment="1"/>
    <xf numFmtId="14" fontId="44" fillId="5" borderId="12" xfId="3" applyNumberFormat="1" applyFont="1" applyFill="1" applyBorder="1" applyAlignment="1">
      <alignment horizontal="center" vertical="center" shrinkToFit="1"/>
    </xf>
    <xf numFmtId="0" fontId="44" fillId="5" borderId="12" xfId="3" applyNumberFormat="1" applyFont="1" applyFill="1" applyBorder="1" applyAlignment="1">
      <alignment horizontal="center" vertical="center" shrinkToFit="1"/>
    </xf>
    <xf numFmtId="0" fontId="26" fillId="5" borderId="13" xfId="5" applyFont="1" applyFill="1" applyBorder="1" applyAlignment="1" applyProtection="1">
      <alignment horizontal="center" vertical="center" shrinkToFit="1"/>
      <protection locked="0"/>
    </xf>
    <xf numFmtId="0" fontId="26" fillId="5" borderId="3" xfId="5" applyFont="1" applyFill="1" applyBorder="1" applyAlignment="1" applyProtection="1">
      <alignment vertical="center" shrinkToFit="1"/>
      <protection locked="0"/>
    </xf>
    <xf numFmtId="0" fontId="28" fillId="0" borderId="7" xfId="5" applyFont="1" applyBorder="1" applyAlignment="1">
      <alignment vertical="center" shrinkToFit="1"/>
    </xf>
    <xf numFmtId="0" fontId="26" fillId="0" borderId="30" xfId="5" applyFont="1" applyBorder="1" applyAlignment="1">
      <alignment vertical="center" shrinkToFit="1"/>
    </xf>
    <xf numFmtId="0" fontId="28" fillId="0" borderId="3" xfId="5" applyFont="1" applyBorder="1" applyAlignment="1">
      <alignment vertical="center" shrinkToFit="1"/>
    </xf>
    <xf numFmtId="0" fontId="26" fillId="0" borderId="29" xfId="5" applyFont="1" applyBorder="1" applyAlignment="1">
      <alignment vertical="center" shrinkToFit="1"/>
    </xf>
    <xf numFmtId="0" fontId="28" fillId="0" borderId="0" xfId="5" applyFont="1" applyAlignment="1" applyProtection="1">
      <alignment vertical="center" shrinkToFit="1"/>
      <protection locked="0"/>
    </xf>
    <xf numFmtId="0" fontId="26" fillId="0" borderId="12" xfId="5" applyFont="1" applyBorder="1" applyAlignment="1">
      <alignment vertical="center" shrinkToFit="1"/>
    </xf>
    <xf numFmtId="0" fontId="26" fillId="0" borderId="13" xfId="5" applyFont="1" applyBorder="1" applyAlignment="1">
      <alignment vertical="center" shrinkToFit="1"/>
    </xf>
    <xf numFmtId="0" fontId="26" fillId="5" borderId="16" xfId="5" applyFont="1" applyFill="1" applyBorder="1" applyAlignment="1">
      <alignment horizontal="left" vertical="center"/>
    </xf>
    <xf numFmtId="38" fontId="46" fillId="0" borderId="0" xfId="3" applyFont="1" applyAlignment="1">
      <alignment horizontal="left" vertical="center"/>
    </xf>
    <xf numFmtId="0" fontId="26" fillId="5" borderId="0" xfId="5" applyFont="1" applyFill="1" applyAlignment="1" applyProtection="1">
      <alignment vertical="center" shrinkToFit="1"/>
      <protection locked="0"/>
    </xf>
    <xf numFmtId="6" fontId="16" fillId="0" borderId="0" xfId="0" applyNumberFormat="1" applyFont="1" applyAlignment="1">
      <alignment vertical="center"/>
    </xf>
    <xf numFmtId="0" fontId="47" fillId="0" borderId="0" xfId="2" applyFont="1"/>
    <xf numFmtId="0" fontId="49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48" fillId="9" borderId="0" xfId="2" quotePrefix="1" applyFont="1" applyFill="1"/>
    <xf numFmtId="49" fontId="48" fillId="9" borderId="0" xfId="2" quotePrefix="1" applyNumberFormat="1" applyFont="1" applyFill="1" applyBorder="1"/>
    <xf numFmtId="49" fontId="48" fillId="10" borderId="0" xfId="2" quotePrefix="1" applyNumberFormat="1" applyFont="1" applyFill="1" applyBorder="1"/>
    <xf numFmtId="49" fontId="48" fillId="10" borderId="0" xfId="2" applyNumberFormat="1" applyFont="1" applyFill="1" applyBorder="1"/>
    <xf numFmtId="14" fontId="26" fillId="0" borderId="13" xfId="5" applyNumberFormat="1" applyFont="1" applyBorder="1" applyAlignment="1">
      <alignment horizontal="center" vertical="center" shrinkToFit="1"/>
    </xf>
    <xf numFmtId="14" fontId="26" fillId="0" borderId="13" xfId="6" applyNumberFormat="1" applyFont="1" applyBorder="1" applyAlignment="1">
      <alignment horizontal="center" vertical="center" shrinkToFit="1"/>
    </xf>
    <xf numFmtId="6" fontId="26" fillId="0" borderId="13" xfId="6" applyFont="1" applyBorder="1" applyAlignment="1">
      <alignment horizontal="center" vertical="center" shrinkToFit="1"/>
    </xf>
    <xf numFmtId="0" fontId="26" fillId="0" borderId="13" xfId="5" applyFont="1" applyBorder="1" applyAlignment="1">
      <alignment horizontal="center" vertical="center" shrinkToFi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51" fillId="0" borderId="0" xfId="2" applyFont="1"/>
    <xf numFmtId="0" fontId="31" fillId="0" borderId="0" xfId="0" applyFont="1" applyAlignment="1">
      <alignment horizontal="left" vertical="center"/>
    </xf>
    <xf numFmtId="0" fontId="31" fillId="8" borderId="0" xfId="0" applyFont="1" applyFill="1" applyAlignment="1">
      <alignment vertical="center"/>
    </xf>
    <xf numFmtId="14" fontId="31" fillId="0" borderId="0" xfId="0" applyNumberFormat="1" applyFont="1" applyAlignment="1">
      <alignment vertical="center"/>
    </xf>
    <xf numFmtId="0" fontId="0" fillId="11" borderId="0" xfId="0" applyFill="1" applyAlignment="1">
      <alignment vertical="center"/>
    </xf>
    <xf numFmtId="0" fontId="47" fillId="11" borderId="0" xfId="2" applyFont="1" applyFill="1"/>
    <xf numFmtId="38" fontId="44" fillId="5" borderId="13" xfId="3" applyFont="1" applyFill="1" applyBorder="1" applyAlignment="1">
      <alignment horizontal="center" vertical="center" shrinkToFit="1"/>
    </xf>
    <xf numFmtId="49" fontId="48" fillId="11" borderId="0" xfId="2" quotePrefix="1" applyNumberFormat="1" applyFont="1" applyFill="1" applyBorder="1"/>
    <xf numFmtId="49" fontId="48" fillId="11" borderId="0" xfId="2" applyNumberFormat="1" applyFont="1" applyFill="1" applyBorder="1"/>
    <xf numFmtId="6" fontId="31" fillId="0" borderId="0" xfId="0" applyNumberFormat="1" applyFont="1" applyAlignment="1">
      <alignment horizontal="center" vertical="center" shrinkToFit="1"/>
    </xf>
    <xf numFmtId="49" fontId="48" fillId="5" borderId="0" xfId="2" quotePrefix="1" applyNumberFormat="1" applyFont="1" applyFill="1" applyBorder="1"/>
    <xf numFmtId="49" fontId="48" fillId="5" borderId="0" xfId="2" applyNumberFormat="1" applyFont="1" applyFill="1" applyBorder="1"/>
    <xf numFmtId="49" fontId="48" fillId="12" borderId="0" xfId="2" quotePrefix="1" applyNumberFormat="1" applyFont="1" applyFill="1" applyBorder="1"/>
    <xf numFmtId="49" fontId="48" fillId="12" borderId="0" xfId="2" applyNumberFormat="1" applyFont="1" applyFill="1" applyBorder="1"/>
    <xf numFmtId="49" fontId="48" fillId="13" borderId="0" xfId="2" quotePrefix="1" applyNumberFormat="1" applyFont="1" applyFill="1" applyBorder="1"/>
    <xf numFmtId="49" fontId="48" fillId="13" borderId="0" xfId="2" applyNumberFormat="1" applyFont="1" applyFill="1" applyBorder="1"/>
    <xf numFmtId="0" fontId="49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/>
    </xf>
    <xf numFmtId="177" fontId="3" fillId="5" borderId="0" xfId="0" applyNumberFormat="1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wrapText="1"/>
      <protection locked="0"/>
    </xf>
    <xf numFmtId="0" fontId="3" fillId="5" borderId="0" xfId="0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shrinkToFit="1"/>
      <protection locked="0"/>
    </xf>
    <xf numFmtId="0" fontId="3" fillId="5" borderId="10" xfId="0" applyFont="1" applyFill="1" applyBorder="1" applyAlignment="1">
      <alignment horizontal="left" vertical="center" shrinkToFi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8" fontId="3" fillId="3" borderId="0" xfId="0" applyNumberFormat="1" applyFont="1" applyFill="1" applyAlignment="1">
      <alignment horizontal="right" vertical="center"/>
    </xf>
    <xf numFmtId="178" fontId="3" fillId="5" borderId="0" xfId="0" applyNumberFormat="1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38" fontId="3" fillId="0" borderId="8" xfId="3" applyFont="1" applyBorder="1" applyAlignment="1">
      <alignment horizontal="right" vertical="center"/>
    </xf>
    <xf numFmtId="38" fontId="40" fillId="0" borderId="5" xfId="3" applyFont="1" applyBorder="1" applyAlignment="1">
      <alignment horizontal="center" vertical="center" wrapText="1"/>
    </xf>
    <xf numFmtId="38" fontId="40" fillId="0" borderId="6" xfId="3" applyFont="1" applyBorder="1" applyAlignment="1">
      <alignment horizontal="center" vertical="center" wrapText="1"/>
    </xf>
    <xf numFmtId="38" fontId="40" fillId="0" borderId="0" xfId="3" applyFont="1" applyBorder="1" applyAlignment="1">
      <alignment horizontal="center" vertical="center" wrapText="1"/>
    </xf>
    <xf numFmtId="38" fontId="40" fillId="0" borderId="2" xfId="3" applyFont="1" applyBorder="1" applyAlignment="1">
      <alignment horizontal="center" vertical="center" wrapText="1"/>
    </xf>
    <xf numFmtId="38" fontId="40" fillId="0" borderId="8" xfId="3" applyFont="1" applyBorder="1" applyAlignment="1">
      <alignment horizontal="center" vertical="center" wrapText="1"/>
    </xf>
    <xf numFmtId="38" fontId="40" fillId="0" borderId="9" xfId="3" applyFont="1" applyBorder="1" applyAlignment="1">
      <alignment horizontal="center" vertical="center" wrapText="1"/>
    </xf>
    <xf numFmtId="38" fontId="15" fillId="7" borderId="14" xfId="3" applyFont="1" applyFill="1" applyBorder="1" applyAlignment="1">
      <alignment horizontal="center" vertical="center" wrapText="1"/>
    </xf>
    <xf numFmtId="38" fontId="15" fillId="7" borderId="11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horizontal="center" vertical="center"/>
    </xf>
    <xf numFmtId="38" fontId="45" fillId="3" borderId="8" xfId="3" applyFont="1" applyFill="1" applyBorder="1" applyAlignment="1">
      <alignment horizontal="left" vertical="center"/>
    </xf>
    <xf numFmtId="38" fontId="39" fillId="6" borderId="13" xfId="3" applyFont="1" applyFill="1" applyBorder="1" applyAlignment="1">
      <alignment horizontal="center" vertical="center"/>
    </xf>
    <xf numFmtId="38" fontId="39" fillId="6" borderId="3" xfId="3" applyFont="1" applyFill="1" applyBorder="1" applyAlignment="1">
      <alignment horizontal="center" vertical="center"/>
    </xf>
    <xf numFmtId="38" fontId="40" fillId="4" borderId="36" xfId="3" applyFont="1" applyFill="1" applyBorder="1" applyAlignment="1">
      <alignment horizontal="center" vertical="center"/>
    </xf>
    <xf numFmtId="38" fontId="40" fillId="4" borderId="25" xfId="3" applyFont="1" applyFill="1" applyBorder="1" applyAlignment="1">
      <alignment horizontal="center" vertical="center"/>
    </xf>
    <xf numFmtId="38" fontId="40" fillId="4" borderId="26" xfId="3" applyFont="1" applyFill="1" applyBorder="1" applyAlignment="1">
      <alignment horizontal="center" vertical="center"/>
    </xf>
    <xf numFmtId="38" fontId="40" fillId="0" borderId="40" xfId="3" applyFont="1" applyFill="1" applyBorder="1" applyAlignment="1">
      <alignment horizontal="center" vertical="center"/>
    </xf>
    <xf numFmtId="38" fontId="40" fillId="0" borderId="41" xfId="3" applyFont="1" applyFill="1" applyBorder="1" applyAlignment="1">
      <alignment horizontal="center" vertical="center"/>
    </xf>
    <xf numFmtId="38" fontId="40" fillId="0" borderId="39" xfId="3" applyFont="1" applyFill="1" applyBorder="1" applyAlignment="1">
      <alignment horizontal="center" vertical="center"/>
    </xf>
    <xf numFmtId="6" fontId="16" fillId="0" borderId="0" xfId="0" applyNumberFormat="1" applyFont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0" fontId="26" fillId="0" borderId="0" xfId="5" applyFont="1" applyProtection="1">
      <alignment vertical="center"/>
      <protection locked="0"/>
    </xf>
    <xf numFmtId="0" fontId="26" fillId="5" borderId="0" xfId="5" applyFont="1" applyFill="1" applyAlignment="1" applyProtection="1">
      <alignment horizontal="left" vertical="center" shrinkToFit="1"/>
      <protection locked="0"/>
    </xf>
    <xf numFmtId="0" fontId="17" fillId="5" borderId="0" xfId="2" applyFont="1" applyFill="1" applyAlignment="1" applyProtection="1">
      <alignment horizontal="left" vertical="center"/>
      <protection locked="0"/>
    </xf>
    <xf numFmtId="6" fontId="26" fillId="2" borderId="13" xfId="5" applyNumberFormat="1" applyFont="1" applyFill="1" applyBorder="1" applyAlignment="1" applyProtection="1">
      <alignment horizontal="right" vertical="center"/>
      <protection locked="0"/>
    </xf>
    <xf numFmtId="0" fontId="27" fillId="0" borderId="0" xfId="5" applyFont="1" applyAlignment="1" applyProtection="1">
      <alignment horizontal="center" vertical="center"/>
      <protection locked="0"/>
    </xf>
    <xf numFmtId="0" fontId="26" fillId="0" borderId="2" xfId="5" applyFont="1" applyBorder="1" applyAlignment="1">
      <alignment horizontal="right" vertical="center"/>
    </xf>
    <xf numFmtId="0" fontId="26" fillId="0" borderId="1" xfId="5" applyFont="1" applyBorder="1" applyAlignment="1">
      <alignment horizontal="right" vertical="center"/>
    </xf>
    <xf numFmtId="0" fontId="26" fillId="0" borderId="9" xfId="5" applyFont="1" applyBorder="1" applyAlignment="1">
      <alignment horizontal="right" vertical="center"/>
    </xf>
    <xf numFmtId="0" fontId="26" fillId="0" borderId="7" xfId="5" applyFont="1" applyBorder="1" applyAlignment="1">
      <alignment horizontal="right" vertical="center"/>
    </xf>
    <xf numFmtId="0" fontId="26" fillId="5" borderId="0" xfId="5" applyFont="1" applyFill="1" applyAlignment="1" applyProtection="1">
      <alignment horizontal="left" vertical="center"/>
      <protection locked="0"/>
    </xf>
    <xf numFmtId="6" fontId="26" fillId="5" borderId="1" xfId="6" applyFont="1" applyFill="1" applyBorder="1" applyAlignment="1" applyProtection="1">
      <alignment horizontal="left" vertical="center" shrinkToFit="1"/>
      <protection locked="0"/>
    </xf>
    <xf numFmtId="6" fontId="26" fillId="5" borderId="0" xfId="6" applyFont="1" applyFill="1" applyBorder="1" applyAlignment="1" applyProtection="1">
      <alignment horizontal="left" vertical="center" shrinkToFit="1"/>
      <protection locked="0"/>
    </xf>
    <xf numFmtId="6" fontId="26" fillId="5" borderId="7" xfId="6" applyFont="1" applyFill="1" applyBorder="1" applyAlignment="1" applyProtection="1">
      <alignment horizontal="left" vertical="center" shrinkToFit="1"/>
      <protection locked="0"/>
    </xf>
    <xf numFmtId="6" fontId="26" fillId="5" borderId="8" xfId="6" applyFont="1" applyFill="1" applyBorder="1" applyAlignment="1" applyProtection="1">
      <alignment horizontal="left" vertical="center" shrinkToFit="1"/>
      <protection locked="0"/>
    </xf>
    <xf numFmtId="0" fontId="30" fillId="2" borderId="14" xfId="5" applyFont="1" applyFill="1" applyBorder="1" applyAlignment="1" applyProtection="1">
      <alignment horizontal="center" vertical="center" wrapText="1"/>
      <protection locked="0"/>
    </xf>
    <xf numFmtId="0" fontId="30" fillId="2" borderId="11" xfId="5" applyFont="1" applyFill="1" applyBorder="1" applyAlignment="1" applyProtection="1">
      <alignment horizontal="center" vertical="center"/>
      <protection locked="0"/>
    </xf>
    <xf numFmtId="0" fontId="30" fillId="2" borderId="33" xfId="5" applyFont="1" applyFill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28" fillId="0" borderId="0" xfId="5" applyFont="1" applyAlignment="1" applyProtection="1">
      <alignment horizontal="center" vertical="center"/>
      <protection locked="0"/>
    </xf>
    <xf numFmtId="0" fontId="28" fillId="0" borderId="22" xfId="5" applyFont="1" applyBorder="1" applyAlignment="1" applyProtection="1">
      <alignment horizontal="center" vertical="center"/>
      <protection locked="0"/>
    </xf>
    <xf numFmtId="0" fontId="28" fillId="0" borderId="17" xfId="5" applyFont="1" applyBorder="1" applyAlignment="1" applyProtection="1">
      <alignment horizontal="center" vertical="center"/>
      <protection locked="0"/>
    </xf>
    <xf numFmtId="0" fontId="28" fillId="0" borderId="20" xfId="5" applyFont="1" applyBorder="1" applyAlignment="1" applyProtection="1">
      <alignment horizontal="center" vertical="center"/>
      <protection locked="0"/>
    </xf>
    <xf numFmtId="0" fontId="28" fillId="0" borderId="23" xfId="5" applyFont="1" applyBorder="1" applyAlignment="1" applyProtection="1">
      <alignment horizontal="center" vertical="center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0" fontId="26" fillId="0" borderId="34" xfId="5" applyFont="1" applyBorder="1" applyAlignment="1" applyProtection="1">
      <alignment horizontal="left" vertical="center"/>
      <protection locked="0"/>
    </xf>
    <xf numFmtId="0" fontId="26" fillId="0" borderId="18" xfId="5" applyFont="1" applyBorder="1" applyAlignment="1" applyProtection="1">
      <alignment horizontal="left" vertical="center"/>
      <protection locked="0"/>
    </xf>
    <xf numFmtId="0" fontId="26" fillId="0" borderId="21" xfId="5" applyFont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center"/>
      <protection locked="0"/>
    </xf>
    <xf numFmtId="0" fontId="27" fillId="0" borderId="0" xfId="5" applyFont="1" applyAlignment="1">
      <alignment horizontal="center" vertical="center"/>
    </xf>
    <xf numFmtId="0" fontId="26" fillId="0" borderId="0" xfId="5" applyFont="1">
      <alignment vertical="center"/>
    </xf>
    <xf numFmtId="0" fontId="26" fillId="0" borderId="0" xfId="5" applyFont="1" applyAlignment="1">
      <alignment horizontal="left" vertical="center"/>
    </xf>
    <xf numFmtId="6" fontId="26" fillId="2" borderId="13" xfId="5" applyNumberFormat="1" applyFont="1" applyFill="1" applyBorder="1" applyAlignment="1">
      <alignment horizontal="right" vertical="center"/>
    </xf>
    <xf numFmtId="0" fontId="30" fillId="2" borderId="14" xfId="5" applyFont="1" applyFill="1" applyBorder="1" applyAlignment="1">
      <alignment horizontal="center" vertical="center" wrapText="1"/>
    </xf>
    <xf numFmtId="0" fontId="30" fillId="2" borderId="11" xfId="5" applyFont="1" applyFill="1" applyBorder="1" applyAlignment="1">
      <alignment horizontal="center" vertical="center"/>
    </xf>
    <xf numFmtId="0" fontId="30" fillId="2" borderId="33" xfId="5" applyFont="1" applyFill="1" applyBorder="1" applyAlignment="1">
      <alignment horizontal="center" vertical="center"/>
    </xf>
    <xf numFmtId="0" fontId="26" fillId="0" borderId="0" xfId="5" applyFont="1" applyAlignment="1">
      <alignment horizontal="left" vertical="center" shrinkToFit="1"/>
    </xf>
    <xf numFmtId="6" fontId="26" fillId="0" borderId="1" xfId="6" applyFont="1" applyBorder="1" applyAlignment="1" applyProtection="1">
      <alignment horizontal="left" vertical="center" shrinkToFit="1"/>
      <protection locked="0"/>
    </xf>
    <xf numFmtId="6" fontId="26" fillId="0" borderId="0" xfId="6" applyFont="1" applyBorder="1" applyAlignment="1" applyProtection="1">
      <alignment horizontal="left" vertical="center" shrinkToFit="1"/>
      <protection locked="0"/>
    </xf>
    <xf numFmtId="6" fontId="26" fillId="0" borderId="7" xfId="6" applyFont="1" applyBorder="1" applyAlignment="1" applyProtection="1">
      <alignment horizontal="left" vertical="center" shrinkToFit="1"/>
      <protection locked="0"/>
    </xf>
    <xf numFmtId="6" fontId="26" fillId="0" borderId="8" xfId="6" applyFont="1" applyBorder="1" applyAlignment="1" applyProtection="1">
      <alignment horizontal="left" vertical="center" shrinkToFit="1"/>
      <protection locked="0"/>
    </xf>
    <xf numFmtId="6" fontId="26" fillId="0" borderId="0" xfId="6" applyFont="1" applyFill="1" applyBorder="1" applyAlignment="1">
      <alignment horizontal="right" vertical="center" indent="1"/>
    </xf>
    <xf numFmtId="0" fontId="26" fillId="0" borderId="0" xfId="5" applyFont="1" applyAlignment="1">
      <alignment horizontal="center"/>
    </xf>
    <xf numFmtId="0" fontId="28" fillId="0" borderId="24" xfId="5" applyFont="1" applyBorder="1" applyAlignment="1">
      <alignment horizontal="center" vertical="center"/>
    </xf>
    <xf numFmtId="0" fontId="28" fillId="0" borderId="0" xfId="5" applyFont="1" applyAlignment="1">
      <alignment horizontal="center" vertical="center"/>
    </xf>
    <xf numFmtId="0" fontId="28" fillId="0" borderId="22" xfId="5" applyFont="1" applyBorder="1" applyAlignment="1">
      <alignment horizontal="center" vertical="center"/>
    </xf>
    <xf numFmtId="0" fontId="28" fillId="0" borderId="17" xfId="5" applyFont="1" applyBorder="1" applyAlignment="1">
      <alignment horizontal="center" vertical="center"/>
    </xf>
    <xf numFmtId="0" fontId="28" fillId="0" borderId="20" xfId="5" applyFont="1" applyBorder="1" applyAlignment="1">
      <alignment horizontal="center" vertical="center"/>
    </xf>
    <xf numFmtId="0" fontId="28" fillId="0" borderId="23" xfId="5" applyFont="1" applyBorder="1" applyAlignment="1">
      <alignment horizontal="center" vertical="center"/>
    </xf>
    <xf numFmtId="0" fontId="26" fillId="0" borderId="34" xfId="5" applyFont="1" applyBorder="1" applyAlignment="1">
      <alignment horizontal="left" vertical="center"/>
    </xf>
    <xf numFmtId="0" fontId="26" fillId="0" borderId="18" xfId="5" applyFont="1" applyBorder="1" applyAlignment="1">
      <alignment horizontal="left" vertical="center"/>
    </xf>
    <xf numFmtId="0" fontId="26" fillId="0" borderId="21" xfId="5" applyFont="1" applyBorder="1" applyAlignment="1">
      <alignment horizontal="left" vertical="center"/>
    </xf>
    <xf numFmtId="0" fontId="24" fillId="0" borderId="0" xfId="5" applyFont="1" applyAlignment="1">
      <alignment horizontal="center" vertical="center"/>
    </xf>
    <xf numFmtId="6" fontId="26" fillId="0" borderId="1" xfId="6" applyFont="1" applyBorder="1" applyAlignment="1" applyProtection="1">
      <alignment horizontal="left" vertical="center"/>
      <protection locked="0"/>
    </xf>
    <xf numFmtId="6" fontId="26" fillId="0" borderId="0" xfId="6" applyFont="1" applyBorder="1" applyAlignment="1" applyProtection="1">
      <alignment horizontal="left" vertical="center"/>
      <protection locked="0"/>
    </xf>
    <xf numFmtId="6" fontId="26" fillId="0" borderId="7" xfId="6" applyFont="1" applyBorder="1" applyAlignment="1" applyProtection="1">
      <alignment horizontal="left" vertical="center"/>
      <protection locked="0"/>
    </xf>
    <xf numFmtId="6" fontId="26" fillId="0" borderId="8" xfId="6" applyFont="1" applyBorder="1" applyAlignment="1" applyProtection="1">
      <alignment horizontal="left" vertical="center"/>
      <protection locked="0"/>
    </xf>
    <xf numFmtId="6" fontId="26" fillId="0" borderId="1" xfId="6" applyFont="1" applyFill="1" applyBorder="1" applyAlignment="1" applyProtection="1">
      <alignment horizontal="left" vertical="center"/>
      <protection locked="0"/>
    </xf>
    <xf numFmtId="14" fontId="26" fillId="0" borderId="0" xfId="6" applyNumberFormat="1" applyFont="1" applyFill="1" applyBorder="1" applyAlignment="1" applyProtection="1">
      <alignment horizontal="left" vertical="center"/>
      <protection locked="0"/>
    </xf>
    <xf numFmtId="14" fontId="26" fillId="0" borderId="19" xfId="6" applyNumberFormat="1" applyFont="1" applyFill="1" applyBorder="1" applyAlignment="1" applyProtection="1">
      <alignment horizontal="left" vertical="center"/>
      <protection locked="0"/>
    </xf>
    <xf numFmtId="14" fontId="26" fillId="0" borderId="20" xfId="6" applyNumberFormat="1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4" fontId="31" fillId="0" borderId="0" xfId="0" applyNumberFormat="1" applyFont="1" applyAlignment="1">
      <alignment horizontal="left" vertical="center"/>
    </xf>
    <xf numFmtId="0" fontId="31" fillId="5" borderId="0" xfId="0" applyFont="1" applyFill="1" applyAlignment="1">
      <alignment horizontal="left" vertical="center"/>
    </xf>
    <xf numFmtId="177" fontId="3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5" borderId="42" xfId="0" applyFont="1" applyFill="1" applyBorder="1" applyAlignment="1">
      <alignment horizontal="left" vertical="center" shrinkToFit="1"/>
    </xf>
    <xf numFmtId="0" fontId="3" fillId="5" borderId="43" xfId="0" applyFont="1" applyFill="1" applyBorder="1" applyAlignment="1">
      <alignment horizontal="left" vertical="center" shrinkToFit="1"/>
    </xf>
    <xf numFmtId="0" fontId="52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 shrinkToFit="1"/>
    </xf>
    <xf numFmtId="0" fontId="3" fillId="5" borderId="42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/>
    <xf numFmtId="0" fontId="52" fillId="0" borderId="43" xfId="0" applyFont="1" applyBorder="1" applyAlignment="1">
      <alignment horizontal="left" vertical="top"/>
    </xf>
    <xf numFmtId="0" fontId="3" fillId="5" borderId="43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right" vertical="center"/>
    </xf>
    <xf numFmtId="0" fontId="3" fillId="5" borderId="0" xfId="0" applyFont="1" applyFill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53" fillId="5" borderId="0" xfId="0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</cellXfs>
  <cellStyles count="19">
    <cellStyle name="z_非表示_テキスト" xfId="7" xr:uid="{C67F1CAE-FD96-48AF-A127-E3E7C20E239D}"/>
    <cellStyle name="タイトル 2" xfId="8" xr:uid="{DB20CD56-9917-4E1F-944F-26237430DF5A}"/>
    <cellStyle name="タスク" xfId="17" xr:uid="{1CEB06A3-0EEF-4A14-8FEF-A5F3A15838BA}"/>
    <cellStyle name="パーセント 2" xfId="16" xr:uid="{FB396841-3F92-4D27-ABB2-32239ADE4D9F}"/>
    <cellStyle name="ハイパーリンク" xfId="2" builtinId="8"/>
    <cellStyle name="ハイパーリンク 2" xfId="11" xr:uid="{E9DB1100-06CC-4ED6-9B95-DD9654340ADE}"/>
    <cellStyle name="プロジェクトの開始" xfId="14" xr:uid="{3285A994-BF07-4A0B-9FCA-583D982B5AA2}"/>
    <cellStyle name="桁区切り" xfId="3" builtinId="6"/>
    <cellStyle name="見出し 1 2" xfId="10" xr:uid="{F401F27C-6975-43AC-A244-693405D7835B}"/>
    <cellStyle name="見出し 2 2" xfId="12" xr:uid="{755FD9EC-A6F6-4E1B-B18B-3EB440083FF0}"/>
    <cellStyle name="見出し 3 2" xfId="13" xr:uid="{CA81EEC3-36B1-45B3-8B70-848C1B585069}"/>
    <cellStyle name="通貨 2" xfId="6" xr:uid="{82EC228F-1351-4F6E-8DBC-07E56231B1B5}"/>
    <cellStyle name="日付" xfId="18" xr:uid="{43BC0209-881F-4074-91E9-CF9BB659BF8F}"/>
    <cellStyle name="標準" xfId="0" builtinId="0"/>
    <cellStyle name="標準 2" xfId="1" xr:uid="{587A6E8F-F791-472D-B5D6-7FC77B056B47}"/>
    <cellStyle name="標準 3" xfId="4" xr:uid="{DEEFF18B-A2C0-40A9-A933-A8CD278BAEB6}"/>
    <cellStyle name="標準 4" xfId="5" xr:uid="{8F2E9C92-F37C-4F1C-B14A-203E2EFED9C2}"/>
    <cellStyle name="標準 5" xfId="9" xr:uid="{F68DC168-C86A-497B-BC26-59EBCBA1F853}"/>
    <cellStyle name="名前" xfId="15" xr:uid="{37550AD1-36F5-4DD8-A588-E77136625898}"/>
  </cellStyles>
  <dxfs count="0"/>
  <tableStyles count="0" defaultTableStyle="TableStyleMedium2" defaultPivotStyle="PivotStyleMedium9"/>
  <colors>
    <mruColors>
      <color rgb="FFFDFEE2"/>
      <color rgb="FFFCFD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3.xml"/><Relationship Id="rId20" Type="http://schemas.openxmlformats.org/officeDocument/2006/relationships/worksheet" Target="worksheets/sheet20.xml"/><Relationship Id="rId4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5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33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4F61A-4D7F-48F8-BD3F-1A60054C1FF4}">
  <dimension ref="A1:F14"/>
  <sheetViews>
    <sheetView showGridLines="0" workbookViewId="0">
      <selection activeCell="C6" sqref="C6"/>
    </sheetView>
  </sheetViews>
  <sheetFormatPr defaultRowHeight="15"/>
  <cols>
    <col min="1" max="5" width="24.58203125" style="13" customWidth="1"/>
    <col min="6" max="6" width="13" style="13" customWidth="1"/>
    <col min="7" max="16384" width="8.6640625" style="13"/>
  </cols>
  <sheetData>
    <row r="1" spans="1:6" ht="19.5">
      <c r="A1" s="216" t="s">
        <v>30</v>
      </c>
      <c r="B1" s="216"/>
      <c r="C1" s="216"/>
      <c r="D1" s="216"/>
      <c r="E1" s="216"/>
      <c r="F1" s="216"/>
    </row>
    <row r="2" spans="1:6" ht="36" customHeight="1">
      <c r="A2" s="215" t="s">
        <v>243</v>
      </c>
      <c r="B2" s="215"/>
      <c r="C2" s="215"/>
      <c r="D2" s="215"/>
      <c r="E2" s="215"/>
      <c r="F2" s="215"/>
    </row>
    <row r="3" spans="1:6" ht="36" customHeight="1">
      <c r="A3" s="215" t="s">
        <v>177</v>
      </c>
      <c r="B3" s="215"/>
      <c r="C3" s="215"/>
      <c r="D3" s="215"/>
      <c r="E3" s="215"/>
      <c r="F3" s="215"/>
    </row>
    <row r="4" spans="1:6" ht="18" customHeight="1">
      <c r="A4" s="187"/>
      <c r="B4" s="187"/>
      <c r="C4" s="187"/>
      <c r="D4" s="187"/>
      <c r="E4" s="187"/>
      <c r="F4" s="187"/>
    </row>
    <row r="5" spans="1:6" ht="18" customHeight="1">
      <c r="A5" s="188" t="s">
        <v>174</v>
      </c>
    </row>
    <row r="6" spans="1:6" ht="18" customHeight="1">
      <c r="A6" s="189" t="s">
        <v>175</v>
      </c>
    </row>
    <row r="7" spans="1:6" ht="18" customHeight="1">
      <c r="A7" s="190" t="s">
        <v>166</v>
      </c>
    </row>
    <row r="8" spans="1:6" ht="18" customHeight="1">
      <c r="A8" s="191" t="s">
        <v>167</v>
      </c>
      <c r="B8" s="206" t="s">
        <v>181</v>
      </c>
      <c r="C8" s="209" t="s">
        <v>208</v>
      </c>
      <c r="D8" s="211" t="s">
        <v>218</v>
      </c>
      <c r="E8" s="213" t="s">
        <v>225</v>
      </c>
    </row>
    <row r="9" spans="1:6" ht="18" customHeight="1">
      <c r="A9" s="192" t="s">
        <v>168</v>
      </c>
      <c r="B9" s="207" t="s">
        <v>182</v>
      </c>
      <c r="C9" s="210" t="s">
        <v>209</v>
      </c>
      <c r="D9" s="212" t="s">
        <v>219</v>
      </c>
      <c r="E9" s="214" t="s">
        <v>231</v>
      </c>
    </row>
    <row r="10" spans="1:6" ht="18" customHeight="1">
      <c r="A10" s="192" t="s">
        <v>169</v>
      </c>
      <c r="B10" s="207" t="s">
        <v>183</v>
      </c>
      <c r="C10" s="210" t="s">
        <v>210</v>
      </c>
      <c r="D10" s="212" t="s">
        <v>220</v>
      </c>
      <c r="E10" s="214" t="s">
        <v>226</v>
      </c>
    </row>
    <row r="11" spans="1:6" ht="18" customHeight="1">
      <c r="A11" s="192" t="s">
        <v>170</v>
      </c>
      <c r="B11" s="207" t="s">
        <v>184</v>
      </c>
      <c r="C11" s="210" t="s">
        <v>211</v>
      </c>
      <c r="D11" s="212" t="s">
        <v>221</v>
      </c>
      <c r="E11" s="214" t="s">
        <v>227</v>
      </c>
    </row>
    <row r="12" spans="1:6" ht="18" customHeight="1">
      <c r="A12" s="192" t="s">
        <v>171</v>
      </c>
      <c r="B12" s="207" t="s">
        <v>185</v>
      </c>
      <c r="C12" s="210" t="s">
        <v>212</v>
      </c>
      <c r="D12" s="212" t="s">
        <v>222</v>
      </c>
      <c r="E12" s="214" t="s">
        <v>228</v>
      </c>
    </row>
    <row r="13" spans="1:6" ht="18" customHeight="1">
      <c r="A13" s="192" t="s">
        <v>172</v>
      </c>
      <c r="B13" s="207" t="s">
        <v>186</v>
      </c>
      <c r="C13" s="210" t="s">
        <v>213</v>
      </c>
      <c r="D13" s="212" t="s">
        <v>223</v>
      </c>
      <c r="E13" s="214" t="s">
        <v>229</v>
      </c>
    </row>
    <row r="14" spans="1:6" ht="18" customHeight="1">
      <c r="A14" s="192" t="s">
        <v>173</v>
      </c>
      <c r="B14" s="207" t="s">
        <v>187</v>
      </c>
      <c r="C14" s="210" t="s">
        <v>214</v>
      </c>
      <c r="D14" s="212" t="s">
        <v>224</v>
      </c>
      <c r="E14" s="214" t="s">
        <v>230</v>
      </c>
    </row>
  </sheetData>
  <mergeCells count="3">
    <mergeCell ref="A2:F2"/>
    <mergeCell ref="A1:F1"/>
    <mergeCell ref="A3:F3"/>
  </mergeCells>
  <phoneticPr fontId="1"/>
  <hyperlinks>
    <hyperlink ref="A7" location="②積算内訳書!A1" display="②積算内訳書" xr:uid="{513026F8-2F44-4E14-A527-2BE9DE03FA7B}"/>
    <hyperlink ref="A8" location="'③ベンダー（1社目）'!A1" display="③ベンダー（1社目）" xr:uid="{F8065D2D-FAE8-4DBD-9695-8004663C99B9}"/>
    <hyperlink ref="A9" location="④見積書!A1" display="④見積書" xr:uid="{075FC576-B8B9-4169-8EA3-6F4C070F3316}"/>
    <hyperlink ref="A11" location="⑥発注書!A1" display="⑥発注書" xr:uid="{EDC4D1B8-6829-4337-9727-7D81EC70BA17}"/>
    <hyperlink ref="A6" location="①第７号実績報告書!A1" display="①第７号実績報告書" xr:uid="{258DE2E8-5226-41D8-8F90-73E354938300}"/>
    <hyperlink ref="A10" location="⑤請求書!A1" display="⑤請求書" xr:uid="{990E1B0D-7FE0-484A-A1FC-A4AEAE7F03E0}"/>
    <hyperlink ref="A12" location="'➆納品書'!A1" display="➆納品書" xr:uid="{77F43FF1-425F-45AC-A45B-02E0972EDD38}"/>
    <hyperlink ref="A13" location="⑧検収書!A1" display="⑧検収書" xr:uid="{9501CD5C-F006-4EAD-90FF-7D9CE680C7FA}"/>
    <hyperlink ref="A14" location="⑨領収書!A1" display="⑨領収書" xr:uid="{A8D8ACE6-BBEB-4FA8-A7CE-51808684D18E}"/>
    <hyperlink ref="B8" location="'③ベンダー（2社目）'!A1" display="③ベンダー（2社目）" xr:uid="{8E843A95-BCAB-4530-9543-6BBCED00F360}"/>
    <hyperlink ref="B9" location="'④見積書 (2)'!A1" display="④見積書（2）" xr:uid="{A302F103-7613-4346-A61F-7D32B584EDA3}"/>
    <hyperlink ref="B11" location="'⑥発注書 (2)'!A1" display="⑥発注書（2）" xr:uid="{54C56B64-33B7-42C3-A365-F777FD4F88A9}"/>
    <hyperlink ref="B10" location="'⑤請求書 (2)'!A1" display="⑤請求書（2）" xr:uid="{C3F28D0F-1C33-4A2B-95DD-E13C109E5713}"/>
    <hyperlink ref="B12" location="'➆納品書 (2)'!A1" display="➆納品書（2）" xr:uid="{C1393358-F739-4363-9D49-745F45A59D5B}"/>
    <hyperlink ref="B13" location="⑧検収書!A1" display="⑧検収書（2）" xr:uid="{79419574-A84D-4A28-8EF9-B05AA85D3169}"/>
    <hyperlink ref="B14" location="'⑨領収書 (2)'!A1" display="⑨領収書（2）" xr:uid="{9086060D-5BD4-48A3-87CE-C05CFDC3CAD5}"/>
    <hyperlink ref="C8" location="'③ベンダー（3社目）'!A1" display="③ベンダー（3社目）" xr:uid="{A87F8BEA-1639-452B-BF68-CC00E1DF0C16}"/>
    <hyperlink ref="C9" location="'④見積書 (3)'!A1" display="④見積書（3）" xr:uid="{45E7E8F7-ECBE-4C7A-825E-F23708358EE4}"/>
    <hyperlink ref="C11" location="'⑥発注書 (3)'!A1" display="⑥発注書（3）" xr:uid="{6523A9D5-E122-450E-873F-8849B01997AC}"/>
    <hyperlink ref="C10" location="'⑤請求書 (3)'!A1" display="⑤請求書（3）" xr:uid="{E1C67E89-F79A-4ED9-9FC3-8D0D97D8EBCD}"/>
    <hyperlink ref="C12" location="'➆納品書 (3)'!A1" display="➆納品書（3）" xr:uid="{C426EC0A-DEDA-4F58-9AC1-E97450AC0D20}"/>
    <hyperlink ref="C13" location="'⑧検収書 (2)'!A1" display="⑧検収書（3）" xr:uid="{F1748490-EA7E-4C86-AE7B-E2A84D533FD8}"/>
    <hyperlink ref="C14" location="'⑨領収書 (3)'!A1" display="⑨領収書（3）" xr:uid="{A6272A74-CD73-46B5-86D6-33E1AE21DC75}"/>
    <hyperlink ref="D8" location="'③ベンダー（4社目）'!A1" display="③ベンダー（4社目）" xr:uid="{D3046421-AC3C-4129-A6D9-BBDF30D0DB85}"/>
    <hyperlink ref="D9" location="'④見積書 (4)'!A1" display="④見積書（4）" xr:uid="{CA41F53E-C47A-456E-84A2-DD4278B9C0DD}"/>
    <hyperlink ref="D11" location="'⑥発注書 (4)'!A1" display="⑥発注書（4）" xr:uid="{69BB26C9-5EA1-4AB3-9523-A5314C48F9C7}"/>
    <hyperlink ref="D10" location="'⑤請求書 (4)'!A1" display="⑤請求書（4）" xr:uid="{EEB8064C-A4EF-4E8A-9F53-C769EEC9F984}"/>
    <hyperlink ref="D12" location="'➆納品書 (4)'!A1" display="➆納品書（4）" xr:uid="{2DE267AB-15F3-48B0-BF1F-9073DE7D347E}"/>
    <hyperlink ref="D13" location="'⑧検収書 (4)'!A1" display="⑧検収書（4）" xr:uid="{1CC20786-F117-4D72-86AC-5D78879B4A76}"/>
    <hyperlink ref="D14" location="'⑨領収書 (4)'!A1" display="⑨領収書（4）" xr:uid="{6ED00EE4-69B0-4AB9-AF41-5B1DBA4C761F}"/>
    <hyperlink ref="E8" location="'③ベンダー（5社目）'!A1" display="③ベンダー（5社目）" xr:uid="{2B89E440-B4AD-4406-9CB5-AD32A29EAA0D}"/>
    <hyperlink ref="E9" location="'④見積書 (5)'!A1" display="④見積書（5）" xr:uid="{5E7FD194-18F5-4C13-9E7E-F25D2F472091}"/>
    <hyperlink ref="E11" location="'⑥発注書 (5)'!A1" display="⑥発注書（5）" xr:uid="{F44976D0-7701-4C08-BCAB-0EA08E78D4A0}"/>
    <hyperlink ref="E10" location="'⑤請求書 (5)'!A1" display="⑤請求書（5）" xr:uid="{347B0997-3AD1-4F1A-BA6B-33360C148ECD}"/>
    <hyperlink ref="E12" location="'➆納品書 (5)'!A1" display="➆納品書（5）" xr:uid="{202711C8-2FED-455A-8D1A-9C2FE664B2F8}"/>
    <hyperlink ref="E13" location="'⑧検収書 (5)'!A1" display="⑧検収書（5）" xr:uid="{68BC2DFE-0A3C-4AEB-8509-5C29C50959A2}"/>
    <hyperlink ref="E14" location="'⑨領収書 (5)'!A1" display="⑨領収書（5）" xr:uid="{66D9D520-3FF0-4609-A7B6-9CB9F872AA63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D3B92-0457-4F8D-BD14-7975AACC08CB}">
  <sheetPr>
    <tabColor theme="7" tint="0.79998168889431442"/>
  </sheetPr>
  <dimension ref="A1:K35"/>
  <sheetViews>
    <sheetView showGridLines="0" view="pageBreakPreview" zoomScale="75" zoomScaleNormal="100" zoomScaleSheetLayoutView="75" workbookViewId="0">
      <selection activeCell="B25" sqref="B25:H39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11" t="s">
        <v>23</v>
      </c>
      <c r="B1" s="311"/>
      <c r="C1" s="311"/>
      <c r="D1" s="311"/>
      <c r="E1" s="311"/>
      <c r="F1" s="311"/>
      <c r="G1" s="311"/>
      <c r="H1" s="311"/>
      <c r="I1" s="311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12" t="str">
        <f>C20</f>
        <v>2025/n/nn</v>
      </c>
      <c r="I3" s="312"/>
      <c r="K3" s="199" t="s">
        <v>165</v>
      </c>
    </row>
    <row r="4" spans="1:11" ht="16" customHeight="1"/>
    <row r="5" spans="1:11" ht="16" customHeight="1">
      <c r="A5" s="310" t="str">
        <f>④見積書!G9</f>
        <v>ベンダー①</v>
      </c>
      <c r="B5" s="310"/>
      <c r="C5" s="200" t="s">
        <v>87</v>
      </c>
    </row>
    <row r="6" spans="1:11" ht="16" customHeight="1"/>
    <row r="7" spans="1:11" ht="16" customHeight="1">
      <c r="F7" s="197" t="str">
        <f>④見積書!B6</f>
        <v>ISCO</v>
      </c>
    </row>
    <row r="8" spans="1:11" ht="16" customHeight="1">
      <c r="F8" s="197" t="str">
        <f>④見積書!B7</f>
        <v>〒900-0000</v>
      </c>
    </row>
    <row r="9" spans="1:11" ht="16" customHeight="1">
      <c r="F9" s="197" t="str">
        <f>④見積書!B8</f>
        <v>沖縄県那覇市旭町0-1-2△△ビル3F</v>
      </c>
    </row>
    <row r="10" spans="1:11" ht="16" customHeight="1">
      <c r="F10" s="197" t="s">
        <v>196</v>
      </c>
      <c r="G10" s="313" t="s">
        <v>197</v>
      </c>
      <c r="H10" s="313"/>
      <c r="I10" s="313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176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88</v>
      </c>
      <c r="C16" s="201" t="s">
        <v>152</v>
      </c>
      <c r="D16" s="201"/>
      <c r="E16" s="201"/>
      <c r="F16" s="201"/>
      <c r="G16" s="201"/>
    </row>
    <row r="17" spans="1:9" ht="16" customHeight="1">
      <c r="A17" s="200" t="s">
        <v>89</v>
      </c>
      <c r="C17" s="208">
        <f>④見積書!B12</f>
        <v>3850000</v>
      </c>
      <c r="D17" s="197" t="s">
        <v>96</v>
      </c>
    </row>
    <row r="18" spans="1:9" ht="16" customHeight="1">
      <c r="A18" s="200" t="s">
        <v>90</v>
      </c>
      <c r="C18" s="202" t="str">
        <f>⑥発注書!H3</f>
        <v>2025/n/nn</v>
      </c>
    </row>
    <row r="19" spans="1:9" ht="16" customHeight="1">
      <c r="A19" s="200" t="s">
        <v>91</v>
      </c>
      <c r="C19" s="202" t="str">
        <f>④見積書!$C$14</f>
        <v>2025/n/n</v>
      </c>
    </row>
    <row r="20" spans="1:9" ht="16" customHeight="1">
      <c r="A20" s="200" t="s">
        <v>92</v>
      </c>
      <c r="C20" s="202" t="str">
        <f>'➆納品書'!H2</f>
        <v>2025/n/nn</v>
      </c>
    </row>
    <row r="21" spans="1:9" ht="16" customHeight="1">
      <c r="A21" s="200" t="s">
        <v>93</v>
      </c>
      <c r="C21" s="197" t="str">
        <f>C20</f>
        <v>2025/n/nn</v>
      </c>
    </row>
    <row r="22" spans="1:9" ht="16" customHeight="1">
      <c r="A22" s="200" t="s">
        <v>94</v>
      </c>
      <c r="C22" s="197" t="s">
        <v>95</v>
      </c>
    </row>
    <row r="23" spans="1:9" ht="16" customHeight="1"/>
    <row r="24" spans="1:9" ht="16" customHeight="1">
      <c r="A24" s="310" t="s">
        <v>25</v>
      </c>
      <c r="B24" s="310"/>
      <c r="C24" s="310"/>
      <c r="D24" s="310"/>
      <c r="E24" s="310"/>
      <c r="F24" s="310"/>
      <c r="G24" s="310"/>
      <c r="H24" s="310"/>
      <c r="I24" s="310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24:I24"/>
    <mergeCell ref="A1:I1"/>
    <mergeCell ref="A5:B5"/>
    <mergeCell ref="H3:I3"/>
    <mergeCell ref="G10:I10"/>
  </mergeCells>
  <phoneticPr fontId="1"/>
  <hyperlinks>
    <hyperlink ref="K3" location="INDEX!A1" display="INDEXへ" xr:uid="{EF041EB1-FA2E-4751-977B-105C21D0784C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E8DD-3592-4CCD-81EA-6DFB7CBA432B}">
  <sheetPr>
    <tabColor theme="7" tint="0.79998168889431442"/>
  </sheetPr>
  <dimension ref="A1:K50"/>
  <sheetViews>
    <sheetView showGridLines="0" showZeros="0" view="pageBreakPreview" topLeftCell="A16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65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85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86</v>
      </c>
      <c r="H4" s="182" t="s">
        <v>49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79" t="str">
        <f>④見積書!B7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④見積書!B8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280" t="str">
        <f>④見積書!G9</f>
        <v>ベンダー①</v>
      </c>
      <c r="H9" s="280"/>
    </row>
    <row r="10" spans="1:11" ht="18" customHeight="1">
      <c r="B10" s="255" t="s">
        <v>76</v>
      </c>
      <c r="C10" s="256"/>
      <c r="D10" s="18"/>
      <c r="E10" s="18"/>
      <c r="G10" s="280" t="str">
        <f>④見積書!G10</f>
        <v>〒900-0000</v>
      </c>
      <c r="H10" s="280"/>
    </row>
    <row r="11" spans="1:11" ht="18" customHeight="1">
      <c r="B11" s="257" t="s">
        <v>73</v>
      </c>
      <c r="C11" s="258"/>
      <c r="D11" s="18"/>
      <c r="E11" s="17"/>
      <c r="F11" s="99" t="s">
        <v>111</v>
      </c>
      <c r="G11" s="285" t="str">
        <f>④見積書!G11</f>
        <v>沖縄県那覇市旭町4-5-6■■ビル７F</v>
      </c>
      <c r="H11" s="285"/>
    </row>
    <row r="12" spans="1:11" ht="18" customHeight="1">
      <c r="B12" s="281">
        <f>H42</f>
        <v>3850000</v>
      </c>
      <c r="C12" s="281"/>
      <c r="D12" s="18"/>
      <c r="E12" s="18"/>
      <c r="F12" s="99" t="s">
        <v>32</v>
      </c>
      <c r="G12" s="280">
        <f>④見積書!G12</f>
        <v>0</v>
      </c>
      <c r="H12" s="280"/>
    </row>
    <row r="13" spans="1:11" ht="18" customHeight="1">
      <c r="B13" s="21"/>
      <c r="C13" s="279"/>
      <c r="D13" s="279"/>
      <c r="E13" s="279"/>
      <c r="F13" s="99" t="s">
        <v>112</v>
      </c>
      <c r="G13" s="280" t="str">
        <f>④見積書!G13</f>
        <v>*****@**********</v>
      </c>
      <c r="H13" s="280"/>
    </row>
    <row r="14" spans="1:11" ht="18" customHeight="1">
      <c r="B14" s="20" t="s">
        <v>35</v>
      </c>
      <c r="C14" s="193" t="str">
        <f>④見積書!$C$14</f>
        <v>2025/n/n</v>
      </c>
      <c r="D14" s="29"/>
      <c r="E14" s="18"/>
      <c r="F14" s="99" t="s">
        <v>114</v>
      </c>
      <c r="G14" s="280" t="str">
        <f>④見積書!G14</f>
        <v>▲▲</v>
      </c>
      <c r="H14" s="280"/>
    </row>
    <row r="15" spans="1:11" ht="18" customHeight="1">
      <c r="B15" s="20" t="s">
        <v>36</v>
      </c>
      <c r="C15" s="194" t="str">
        <f>④見積書!C15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0" t="s">
        <v>37</v>
      </c>
      <c r="C16" s="194" t="str">
        <f>④見積書!C16</f>
        <v>2025/nn/nn</v>
      </c>
      <c r="D16" s="306" t="str">
        <f>④見積書!D16</f>
        <v>件名：TEST①</v>
      </c>
      <c r="E16" s="307"/>
      <c r="F16" s="307"/>
      <c r="G16" s="307"/>
      <c r="H16" s="307"/>
    </row>
    <row r="17" spans="1:8" ht="18" customHeight="1" thickBot="1">
      <c r="B17" s="20" t="s">
        <v>38</v>
      </c>
      <c r="C17" s="193" t="str">
        <f>④見積書!C17</f>
        <v>〇〇〇ホテル　1F受付</v>
      </c>
      <c r="D17" s="308"/>
      <c r="E17" s="309"/>
      <c r="F17" s="309"/>
      <c r="G17" s="309"/>
      <c r="H17" s="30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82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83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83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83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84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4" customHeight="1" thickTop="1">
      <c r="A25" s="54">
        <f>④見積書!A25</f>
        <v>1</v>
      </c>
      <c r="B25" s="43" t="str">
        <f>④見積書!B25</f>
        <v>ア.①備品</v>
      </c>
      <c r="C25" s="44" t="str">
        <f>④見積書!C25</f>
        <v>備品購入費</v>
      </c>
      <c r="D25" s="45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4" customHeight="1">
      <c r="A26" s="55">
        <f>④見積書!A26</f>
        <v>2</v>
      </c>
      <c r="B26" s="31" t="str">
        <f>④見積書!B26</f>
        <v>ア.④新たに導入するリース料</v>
      </c>
      <c r="C26" s="35" t="str">
        <f>④見積書!C26</f>
        <v>使用料及び賃借料</v>
      </c>
      <c r="D26" s="22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4" customHeight="1">
      <c r="A27" s="55">
        <f>④見積書!A27</f>
        <v>3</v>
      </c>
      <c r="B27" s="31" t="str">
        <f>④見積書!B27</f>
        <v>ウ.③運搬費</v>
      </c>
      <c r="C27" s="35" t="str">
        <f>④見積書!C27</f>
        <v>役務費：通信運搬費</v>
      </c>
      <c r="D27" s="22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4" customHeight="1">
      <c r="A28" s="54">
        <f>④見積書!A28</f>
        <v>4</v>
      </c>
      <c r="B28" s="31">
        <f>④見積書!B28</f>
        <v>0</v>
      </c>
      <c r="C28" s="35" t="str">
        <f>④見積書!C28</f>
        <v/>
      </c>
      <c r="D28" s="22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4" customHeight="1">
      <c r="A29" s="55">
        <f>④見積書!A29</f>
        <v>5</v>
      </c>
      <c r="B29" s="31">
        <f>④見積書!B29</f>
        <v>0</v>
      </c>
      <c r="C29" s="35" t="str">
        <f>④見積書!C29</f>
        <v/>
      </c>
      <c r="D29" s="22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4" customHeight="1">
      <c r="A30" s="55">
        <f>④見積書!A30</f>
        <v>6</v>
      </c>
      <c r="B30" s="31">
        <f>④見積書!B30</f>
        <v>0</v>
      </c>
      <c r="C30" s="35" t="str">
        <f>④見積書!C30</f>
        <v/>
      </c>
      <c r="D30" s="22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4" customHeight="1">
      <c r="A31" s="54">
        <f>④見積書!A31</f>
        <v>7</v>
      </c>
      <c r="B31" s="31">
        <f>④見積書!B31</f>
        <v>0</v>
      </c>
      <c r="C31" s="35" t="str">
        <f>④見積書!C31</f>
        <v/>
      </c>
      <c r="D31" s="22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4" customHeight="1">
      <c r="A32" s="55">
        <f>④見積書!A32</f>
        <v>8</v>
      </c>
      <c r="B32" s="31">
        <f>④見積書!B32</f>
        <v>0</v>
      </c>
      <c r="C32" s="35" t="str">
        <f>④見積書!C32</f>
        <v/>
      </c>
      <c r="D32" s="22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4" customHeight="1">
      <c r="A33" s="55">
        <f>④見積書!A33</f>
        <v>9</v>
      </c>
      <c r="B33" s="31">
        <f>④見積書!B33</f>
        <v>0</v>
      </c>
      <c r="C33" s="35" t="str">
        <f>④見積書!C33</f>
        <v/>
      </c>
      <c r="D33" s="22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4" customHeight="1">
      <c r="A34" s="54">
        <f>④見積書!A34</f>
        <v>10</v>
      </c>
      <c r="B34" s="31">
        <f>④見積書!B34</f>
        <v>0</v>
      </c>
      <c r="C34" s="35" t="str">
        <f>④見積書!C34</f>
        <v/>
      </c>
      <c r="D34" s="22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4" customHeight="1">
      <c r="A35" s="55">
        <f>④見積書!A35</f>
        <v>11</v>
      </c>
      <c r="B35" s="31">
        <f>④見積書!B35</f>
        <v>0</v>
      </c>
      <c r="C35" s="35" t="str">
        <f>④見積書!C35</f>
        <v/>
      </c>
      <c r="D35" s="22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4" customHeight="1">
      <c r="A36" s="55">
        <f>④見積書!A36</f>
        <v>12</v>
      </c>
      <c r="B36" s="31">
        <f>④見積書!B36</f>
        <v>0</v>
      </c>
      <c r="C36" s="35" t="str">
        <f>④見積書!C36</f>
        <v/>
      </c>
      <c r="D36" s="22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4" customHeight="1">
      <c r="A37" s="54">
        <f>④見積書!A37</f>
        <v>13</v>
      </c>
      <c r="B37" s="31">
        <f>④見積書!B37</f>
        <v>0</v>
      </c>
      <c r="C37" s="35" t="str">
        <f>④見積書!C37</f>
        <v/>
      </c>
      <c r="D37" s="22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4" customHeight="1">
      <c r="A38" s="55">
        <f>④見積書!A38</f>
        <v>14</v>
      </c>
      <c r="B38" s="31">
        <f>④見積書!B38</f>
        <v>0</v>
      </c>
      <c r="C38" s="35" t="str">
        <f>④見積書!C38</f>
        <v/>
      </c>
      <c r="D38" s="22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4" customHeight="1">
      <c r="A39" s="55">
        <f>④見積書!A39</f>
        <v>15</v>
      </c>
      <c r="B39" s="31">
        <f>④見積書!B39</f>
        <v>0</v>
      </c>
      <c r="C39" s="35" t="str">
        <f>④見積書!C39</f>
        <v/>
      </c>
      <c r="D39" s="22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4" customHeight="1">
      <c r="B40" s="24"/>
      <c r="C40" s="24"/>
      <c r="D40" s="291"/>
      <c r="E40" s="291"/>
      <c r="F40" s="18"/>
      <c r="G40" s="20" t="s">
        <v>27</v>
      </c>
      <c r="H40" s="42">
        <f>④見積書!H40</f>
        <v>3500000</v>
      </c>
    </row>
    <row r="41" spans="1:8" ht="24" customHeight="1">
      <c r="B41" s="25"/>
      <c r="C41" s="26"/>
      <c r="D41" s="290"/>
      <c r="E41" s="290"/>
      <c r="F41" s="18"/>
      <c r="G41" s="20" t="s">
        <v>58</v>
      </c>
      <c r="H41" s="42">
        <f>④見積書!H41</f>
        <v>350000</v>
      </c>
    </row>
    <row r="42" spans="1:8" ht="24" customHeight="1">
      <c r="B42" s="25"/>
      <c r="C42" s="26"/>
      <c r="D42" s="290"/>
      <c r="E42" s="290"/>
      <c r="F42" s="18"/>
      <c r="G42" s="20" t="s">
        <v>59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G14:H14"/>
    <mergeCell ref="D16:H17"/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  <mergeCell ref="G11:H11"/>
    <mergeCell ref="G12:H12"/>
    <mergeCell ref="G13:H13"/>
    <mergeCell ref="B2:H2"/>
    <mergeCell ref="B7:E7"/>
    <mergeCell ref="B8:E8"/>
    <mergeCell ref="B9:E9"/>
    <mergeCell ref="B10:C10"/>
    <mergeCell ref="G9:H9"/>
    <mergeCell ref="G10:H10"/>
  </mergeCells>
  <phoneticPr fontId="1"/>
  <hyperlinks>
    <hyperlink ref="J2" location="INDEX!A1" display="INDEXへ" xr:uid="{6C177AD6-B888-4441-895F-B354392C5922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CB930-B89D-4AD6-8146-0CC7969AA2EB}">
  <sheetPr>
    <tabColor theme="9" tint="0.79998168889431442"/>
  </sheetPr>
  <dimension ref="A1:K23"/>
  <sheetViews>
    <sheetView showGridLines="0" view="pageBreakPreview" zoomScale="75" zoomScaleNormal="115" zoomScaleSheetLayoutView="75" workbookViewId="0">
      <selection activeCell="B25" sqref="B25:H39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164</v>
      </c>
      <c r="B1" s="110"/>
      <c r="C1" s="110"/>
      <c r="F1" s="112"/>
      <c r="K1" s="112"/>
    </row>
    <row r="2" spans="1:11" ht="19.5">
      <c r="F2" s="203"/>
      <c r="G2" s="204" t="s">
        <v>165</v>
      </c>
      <c r="H2" s="203"/>
    </row>
    <row r="12" spans="1:11" ht="22.5">
      <c r="B12" s="107" t="s">
        <v>144</v>
      </c>
      <c r="C12" s="249" t="str">
        <f>'⑤請求書 (2)'!$G$9</f>
        <v>ベンダー②</v>
      </c>
      <c r="D12" s="249"/>
      <c r="E12" s="249"/>
    </row>
    <row r="13" spans="1:11" ht="22.5">
      <c r="B13" s="107" t="s">
        <v>145</v>
      </c>
      <c r="C13" s="248" t="str">
        <f>'⑤請求書 (2)'!$D$16</f>
        <v>件名：TEST②</v>
      </c>
      <c r="D13" s="248"/>
      <c r="E13" s="248"/>
      <c r="F13" s="185"/>
    </row>
    <row r="20" spans="2:4" ht="39">
      <c r="B20" s="102" t="s">
        <v>146</v>
      </c>
      <c r="C20" s="103" t="s">
        <v>130</v>
      </c>
      <c r="D20" s="103" t="s">
        <v>131</v>
      </c>
    </row>
    <row r="21" spans="2:4">
      <c r="B21" s="104"/>
      <c r="C21" s="104"/>
      <c r="D21" s="104">
        <f>C22*2/3</f>
        <v>6666666.666666667</v>
      </c>
    </row>
    <row r="22" spans="2:4">
      <c r="B22" s="105">
        <f>'⑤請求書 (2)'!$H$42</f>
        <v>11000000</v>
      </c>
      <c r="C22" s="105">
        <f>B22/(1+0.1)</f>
        <v>10000000</v>
      </c>
      <c r="D22" s="105">
        <f>IF(C22*2/3&gt;10000000,10000000,ROUNDDOWN(C22*2/3,-3))</f>
        <v>6666000</v>
      </c>
    </row>
    <row r="23" spans="2:4">
      <c r="B23" s="106" t="s">
        <v>143</v>
      </c>
      <c r="C23" s="106" t="s">
        <v>141</v>
      </c>
      <c r="D23" s="106" t="s">
        <v>142</v>
      </c>
    </row>
  </sheetData>
  <mergeCells count="2">
    <mergeCell ref="C12:E12"/>
    <mergeCell ref="C13:E13"/>
  </mergeCells>
  <phoneticPr fontId="1"/>
  <hyperlinks>
    <hyperlink ref="G2" location="INDEX!A1" display="INDEXへ" xr:uid="{BC396966-19B1-4317-9B63-99419CD4653F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70F25-0012-4B82-828B-AF9812FCBFFF}">
  <sheetPr>
    <tabColor theme="9" tint="0.79998168889431442"/>
  </sheetPr>
  <dimension ref="A1:K50"/>
  <sheetViews>
    <sheetView showGridLines="0" view="pageBreakPreview" topLeftCell="A4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54" t="s">
        <v>61</v>
      </c>
      <c r="C2" s="254"/>
      <c r="D2" s="254"/>
      <c r="E2" s="254"/>
      <c r="F2" s="254"/>
      <c r="G2" s="254"/>
      <c r="H2" s="254"/>
      <c r="I2" s="56"/>
      <c r="J2" s="186" t="s">
        <v>165</v>
      </c>
    </row>
    <row r="3" spans="1:11" ht="18" customHeight="1" thickBot="1">
      <c r="G3" s="58" t="s">
        <v>47</v>
      </c>
      <c r="H3" s="94" t="s">
        <v>162</v>
      </c>
    </row>
    <row r="4" spans="1:11" ht="18" customHeight="1" thickBot="1">
      <c r="B4" s="56"/>
      <c r="C4" s="56"/>
      <c r="D4" s="56"/>
      <c r="E4" s="56"/>
      <c r="F4" s="56"/>
      <c r="G4" s="59" t="s">
        <v>48</v>
      </c>
      <c r="H4" s="95" t="s">
        <v>199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237</v>
      </c>
      <c r="C6" s="61" t="s">
        <v>60</v>
      </c>
      <c r="D6" s="61"/>
      <c r="E6" s="61"/>
      <c r="F6" s="61"/>
      <c r="G6" s="61"/>
      <c r="H6" s="61"/>
    </row>
    <row r="7" spans="1:11" ht="18" customHeight="1">
      <c r="B7" s="88" t="s">
        <v>31</v>
      </c>
      <c r="C7" s="61"/>
      <c r="D7" s="61"/>
      <c r="E7" s="61"/>
      <c r="F7" s="61"/>
      <c r="G7" s="61"/>
      <c r="H7" s="61"/>
    </row>
    <row r="8" spans="1:11" ht="18" customHeight="1">
      <c r="B8" s="251" t="s">
        <v>33</v>
      </c>
      <c r="C8" s="251"/>
      <c r="D8" s="251"/>
      <c r="E8" s="61"/>
      <c r="F8" s="61"/>
      <c r="G8" s="61"/>
      <c r="H8" s="61"/>
    </row>
    <row r="9" spans="1:11" ht="18" customHeight="1">
      <c r="B9" s="250"/>
      <c r="C9" s="250"/>
      <c r="D9" s="250"/>
      <c r="E9" s="250"/>
      <c r="G9" s="251" t="s">
        <v>178</v>
      </c>
      <c r="H9" s="251"/>
    </row>
    <row r="10" spans="1:11" ht="18" customHeight="1">
      <c r="B10" s="255" t="s">
        <v>77</v>
      </c>
      <c r="C10" s="256"/>
      <c r="D10" s="61"/>
      <c r="E10" s="61"/>
      <c r="G10" s="259" t="s">
        <v>34</v>
      </c>
      <c r="H10" s="259"/>
    </row>
    <row r="11" spans="1:11" ht="18" customHeight="1">
      <c r="B11" s="257" t="s">
        <v>78</v>
      </c>
      <c r="C11" s="258"/>
      <c r="D11" s="61"/>
      <c r="E11" s="63"/>
      <c r="F11" s="96" t="s">
        <v>111</v>
      </c>
      <c r="G11" s="251" t="s">
        <v>179</v>
      </c>
      <c r="H11" s="251"/>
    </row>
    <row r="12" spans="1:11" ht="18" customHeight="1">
      <c r="B12" s="253">
        <f>H42</f>
        <v>11000000</v>
      </c>
      <c r="C12" s="253"/>
      <c r="D12" s="61"/>
      <c r="E12" s="61"/>
      <c r="F12" s="96" t="s">
        <v>32</v>
      </c>
      <c r="G12" s="251" t="s">
        <v>240</v>
      </c>
      <c r="H12" s="251"/>
    </row>
    <row r="13" spans="1:11" ht="18" customHeight="1">
      <c r="B13" s="64"/>
      <c r="C13" s="250"/>
      <c r="D13" s="250"/>
      <c r="E13" s="250"/>
      <c r="F13" s="96" t="s">
        <v>112</v>
      </c>
      <c r="G13" s="252" t="s">
        <v>113</v>
      </c>
      <c r="H13" s="252"/>
    </row>
    <row r="14" spans="1:11" ht="18" customHeight="1">
      <c r="B14" s="62" t="s">
        <v>35</v>
      </c>
      <c r="C14" s="97" t="s">
        <v>162</v>
      </c>
      <c r="D14" s="65"/>
      <c r="E14" s="61"/>
      <c r="F14" s="96" t="s">
        <v>114</v>
      </c>
      <c r="G14" s="251" t="s">
        <v>180</v>
      </c>
      <c r="H14" s="251"/>
    </row>
    <row r="15" spans="1:11" ht="18" customHeight="1">
      <c r="B15" s="62" t="s">
        <v>36</v>
      </c>
      <c r="C15" s="98" t="s">
        <v>39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97" t="s">
        <v>162</v>
      </c>
      <c r="D16" s="260" t="s">
        <v>198</v>
      </c>
      <c r="E16" s="261"/>
      <c r="F16" s="261"/>
      <c r="G16" s="261"/>
      <c r="H16" s="261"/>
    </row>
    <row r="17" spans="1:8" ht="18" customHeight="1">
      <c r="B17" s="62" t="s">
        <v>38</v>
      </c>
      <c r="C17" s="173" t="s">
        <v>40</v>
      </c>
      <c r="D17" s="262"/>
      <c r="E17" s="263"/>
      <c r="F17" s="263"/>
      <c r="G17" s="263"/>
      <c r="H17" s="263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41</v>
      </c>
      <c r="C19" s="71" t="s">
        <v>42</v>
      </c>
      <c r="D19" s="62" t="s">
        <v>43</v>
      </c>
      <c r="E19" s="62" t="s">
        <v>29</v>
      </c>
      <c r="F19" s="62" t="s">
        <v>44</v>
      </c>
      <c r="G19" s="72" t="s">
        <v>45</v>
      </c>
      <c r="H19" s="62" t="s">
        <v>46</v>
      </c>
    </row>
    <row r="20" spans="1:8" ht="18" customHeight="1">
      <c r="A20" s="264" t="s">
        <v>97</v>
      </c>
      <c r="B20" s="73" t="s">
        <v>99</v>
      </c>
      <c r="C20" s="35" t="str">
        <f>IF(B20="","",VLOOKUP(B20,LIST!$A$1:$B$9,2,FALSE))</f>
        <v>備品購入費</v>
      </c>
      <c r="D20" s="74" t="s">
        <v>50</v>
      </c>
      <c r="E20" s="75">
        <v>5</v>
      </c>
      <c r="F20" s="75" t="s">
        <v>55</v>
      </c>
      <c r="G20" s="76">
        <v>50000</v>
      </c>
      <c r="H20" s="76">
        <f>G20*E20</f>
        <v>250000</v>
      </c>
    </row>
    <row r="21" spans="1:8" ht="18" customHeight="1">
      <c r="A21" s="265"/>
      <c r="B21" s="73" t="s">
        <v>99</v>
      </c>
      <c r="C21" s="35" t="str">
        <f>IF(B21="","",VLOOKUP(B21,LIST!$A$1:$B$9,2,FALSE))</f>
        <v>備品購入費</v>
      </c>
      <c r="D21" s="74" t="s">
        <v>51</v>
      </c>
      <c r="E21" s="75">
        <v>1</v>
      </c>
      <c r="F21" s="75" t="s">
        <v>56</v>
      </c>
      <c r="G21" s="76">
        <v>2500000</v>
      </c>
      <c r="H21" s="76">
        <f t="shared" ref="H21:H39" si="0">G21*E21</f>
        <v>2500000</v>
      </c>
    </row>
    <row r="22" spans="1:8" ht="18" customHeight="1">
      <c r="A22" s="265"/>
      <c r="B22" s="73" t="s">
        <v>102</v>
      </c>
      <c r="C22" s="35" t="str">
        <f>IF(B22="","",VLOOKUP(B22,LIST!$A$1:$B$9,2,FALSE))</f>
        <v>委託料</v>
      </c>
      <c r="D22" s="74" t="s">
        <v>52</v>
      </c>
      <c r="E22" s="75">
        <v>7</v>
      </c>
      <c r="F22" s="75" t="s">
        <v>57</v>
      </c>
      <c r="G22" s="76">
        <v>15000</v>
      </c>
      <c r="H22" s="76">
        <f t="shared" si="0"/>
        <v>105000</v>
      </c>
    </row>
    <row r="23" spans="1:8" ht="18" customHeight="1">
      <c r="A23" s="265"/>
      <c r="B23" s="73" t="s">
        <v>67</v>
      </c>
      <c r="C23" s="35" t="str">
        <f>IF(B23="","",VLOOKUP(B23,LIST!$A$1:$B$9,2,FALSE))</f>
        <v>委託料</v>
      </c>
      <c r="D23" s="74" t="s">
        <v>53</v>
      </c>
      <c r="E23" s="75">
        <v>1</v>
      </c>
      <c r="F23" s="75" t="s">
        <v>56</v>
      </c>
      <c r="G23" s="76">
        <v>30000</v>
      </c>
      <c r="H23" s="76">
        <f t="shared" si="0"/>
        <v>30000</v>
      </c>
    </row>
    <row r="24" spans="1:8" ht="18" customHeight="1" thickBot="1">
      <c r="A24" s="266"/>
      <c r="B24" s="77" t="s">
        <v>68</v>
      </c>
      <c r="C24" s="87" t="str">
        <f>IF(B24="","",VLOOKUP(B24,LIST!$A$1:$B$9,2,FALSE))</f>
        <v>役務費：通信運搬費</v>
      </c>
      <c r="D24" s="78" t="s">
        <v>54</v>
      </c>
      <c r="E24" s="79">
        <v>1</v>
      </c>
      <c r="F24" s="79" t="s">
        <v>56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101</v>
      </c>
      <c r="C25" s="100" t="str">
        <f>IF(B25="","",VLOOKUP(B25,LIST!$A$1:$B$9,2,FALSE))</f>
        <v>備品購入費</v>
      </c>
      <c r="D25" s="91" t="s">
        <v>163</v>
      </c>
      <c r="E25" s="89">
        <v>1</v>
      </c>
      <c r="F25" s="89" t="s">
        <v>56</v>
      </c>
      <c r="G25" s="90">
        <v>10000000</v>
      </c>
      <c r="H25" s="82">
        <f t="shared" si="0"/>
        <v>10000000</v>
      </c>
    </row>
    <row r="26" spans="1:8" ht="26.5" customHeight="1">
      <c r="A26" s="83">
        <v>2</v>
      </c>
      <c r="B26" s="174"/>
      <c r="C26" s="100" t="str">
        <f>IF(B26="","",VLOOKUP(B26,LIST!$A$1:$B$9,2,FALSE))</f>
        <v/>
      </c>
      <c r="D26" s="91"/>
      <c r="E26" s="92"/>
      <c r="F26" s="92"/>
      <c r="G26" s="93"/>
      <c r="H26" s="82">
        <f t="shared" si="0"/>
        <v>0</v>
      </c>
    </row>
    <row r="27" spans="1:8" ht="26.5" customHeight="1">
      <c r="A27" s="83">
        <v>3</v>
      </c>
      <c r="B27" s="174"/>
      <c r="C27" s="100" t="str">
        <f>IF(B27="","",VLOOKUP(B27,LIST!$A$1:$B$9,2,FALSE))</f>
        <v/>
      </c>
      <c r="D27" s="91"/>
      <c r="E27" s="92"/>
      <c r="F27" s="92"/>
      <c r="G27" s="93"/>
      <c r="H27" s="82">
        <f t="shared" si="0"/>
        <v>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0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0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0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77"/>
      <c r="E40" s="277"/>
      <c r="F40" s="61"/>
      <c r="G40" s="62" t="s">
        <v>27</v>
      </c>
      <c r="H40" s="86">
        <f>SUM(H25:H39)</f>
        <v>10000000</v>
      </c>
    </row>
    <row r="41" spans="1:8" ht="25.5" customHeight="1">
      <c r="B41" s="84"/>
      <c r="C41" s="85"/>
      <c r="D41" s="273"/>
      <c r="E41" s="273"/>
      <c r="F41" s="61"/>
      <c r="G41" s="62" t="s">
        <v>58</v>
      </c>
      <c r="H41" s="86">
        <f>INT(H40*0.1)</f>
        <v>1000000</v>
      </c>
    </row>
    <row r="42" spans="1:8" ht="25.5" customHeight="1">
      <c r="B42" s="84"/>
      <c r="C42" s="85"/>
      <c r="D42" s="273"/>
      <c r="E42" s="273"/>
      <c r="F42" s="61"/>
      <c r="G42" s="62" t="s">
        <v>59</v>
      </c>
      <c r="H42" s="86">
        <f>SUM(H40:H41)</f>
        <v>11000000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74" t="s">
        <v>28</v>
      </c>
      <c r="B45" s="275"/>
      <c r="C45" s="275"/>
      <c r="D45" s="275"/>
      <c r="E45" s="275"/>
      <c r="F45" s="275"/>
      <c r="G45" s="275"/>
      <c r="H45" s="276"/>
    </row>
    <row r="46" spans="1:8" ht="18" customHeight="1">
      <c r="A46" s="267"/>
      <c r="B46" s="268"/>
      <c r="C46" s="268"/>
      <c r="D46" s="268"/>
      <c r="E46" s="268"/>
      <c r="F46" s="268"/>
      <c r="G46" s="268"/>
      <c r="H46" s="269"/>
    </row>
    <row r="47" spans="1:8" ht="18" customHeight="1">
      <c r="A47" s="267"/>
      <c r="B47" s="268"/>
      <c r="C47" s="268"/>
      <c r="D47" s="268"/>
      <c r="E47" s="268"/>
      <c r="F47" s="268"/>
      <c r="G47" s="268"/>
      <c r="H47" s="269"/>
    </row>
    <row r="48" spans="1:8" ht="18" customHeight="1">
      <c r="A48" s="267"/>
      <c r="B48" s="268"/>
      <c r="C48" s="268"/>
      <c r="D48" s="268"/>
      <c r="E48" s="268"/>
      <c r="F48" s="268"/>
      <c r="G48" s="268"/>
      <c r="H48" s="269"/>
    </row>
    <row r="49" spans="1:8" ht="18" customHeight="1">
      <c r="A49" s="267"/>
      <c r="B49" s="268"/>
      <c r="C49" s="268"/>
      <c r="D49" s="268"/>
      <c r="E49" s="268"/>
      <c r="F49" s="268"/>
      <c r="G49" s="268"/>
      <c r="H49" s="269"/>
    </row>
    <row r="50" spans="1:8" ht="18" customHeight="1" thickBot="1">
      <c r="A50" s="270"/>
      <c r="B50" s="271"/>
      <c r="C50" s="271"/>
      <c r="D50" s="271"/>
      <c r="E50" s="271"/>
      <c r="F50" s="271"/>
      <c r="G50" s="271"/>
      <c r="H50" s="272"/>
    </row>
  </sheetData>
  <dataConsolidate/>
  <mergeCells count="25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G14:H14"/>
    <mergeCell ref="G15:H15"/>
    <mergeCell ref="D16:H17"/>
    <mergeCell ref="B2:H2"/>
    <mergeCell ref="B8:D8"/>
    <mergeCell ref="B9:E9"/>
    <mergeCell ref="G9:H9"/>
    <mergeCell ref="B10:C10"/>
    <mergeCell ref="G10:H10"/>
    <mergeCell ref="B11:C11"/>
    <mergeCell ref="G11:H11"/>
    <mergeCell ref="B12:C12"/>
    <mergeCell ref="G12:H12"/>
    <mergeCell ref="C13:E13"/>
    <mergeCell ref="G13:H13"/>
  </mergeCells>
  <phoneticPr fontId="1"/>
  <dataValidations count="1">
    <dataValidation type="list" allowBlank="1" showInputMessage="1" showErrorMessage="1" sqref="B20:B39" xr:uid="{A0535259-52D4-4215-8E56-E7AF0F8F4B1D}">
      <formula1>LIST</formula1>
    </dataValidation>
  </dataValidations>
  <hyperlinks>
    <hyperlink ref="G13" r:id="rId1" xr:uid="{61C1BC81-6BA1-4F37-A192-11D1A0C1B017}"/>
    <hyperlink ref="J2" location="INDEX!A1" display="INDEXへ" xr:uid="{3E85B5D8-9B7D-4E56-ABF6-55130CF8CE1A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3B805-9CD2-4F4A-9060-6284275F2D6C}">
  <sheetPr>
    <tabColor theme="9" tint="0.79998168889431442"/>
  </sheetPr>
  <dimension ref="A1:K50"/>
  <sheetViews>
    <sheetView showGridLines="0" showZeros="0" view="pageBreakPreview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64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83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95" t="s">
        <v>200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ISCO</v>
      </c>
      <c r="C6" s="18" t="str">
        <f>'④見積書 (2)'!C6</f>
        <v>御中</v>
      </c>
      <c r="D6" s="18">
        <f>'④見積書 (2)'!D6</f>
        <v>0</v>
      </c>
      <c r="E6" s="18">
        <f>'④見積書 (2)'!E6</f>
        <v>0</v>
      </c>
      <c r="F6" s="18"/>
      <c r="G6" s="18"/>
      <c r="H6" s="18"/>
    </row>
    <row r="7" spans="1:11" ht="18" customHeight="1">
      <c r="B7" s="279" t="str">
        <f>'④見積書 (2)'!B7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(2)'!B8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F9" s="179"/>
      <c r="G9" s="280" t="str">
        <f>'④見積書 (2)'!G9</f>
        <v>ベンダー②</v>
      </c>
      <c r="H9" s="280"/>
    </row>
    <row r="10" spans="1:11" ht="18" customHeight="1">
      <c r="B10" s="255" t="s">
        <v>74</v>
      </c>
      <c r="C10" s="256"/>
      <c r="D10" s="18"/>
      <c r="E10" s="18"/>
      <c r="F10" s="179"/>
      <c r="G10" s="280" t="str">
        <f>'④見積書 (2)'!G10</f>
        <v>〒900-0000</v>
      </c>
      <c r="H10" s="280"/>
    </row>
    <row r="11" spans="1:11" ht="18" customHeight="1">
      <c r="B11" s="257" t="s">
        <v>75</v>
      </c>
      <c r="C11" s="258"/>
      <c r="D11" s="18"/>
      <c r="E11" s="17"/>
      <c r="F11" s="99" t="str">
        <f>'④見積書 (2)'!F11</f>
        <v>住所：</v>
      </c>
      <c r="G11" s="285" t="str">
        <f>'④見積書 (2)'!G11</f>
        <v>沖縄県那覇市</v>
      </c>
      <c r="H11" s="285"/>
    </row>
    <row r="12" spans="1:11" ht="18" customHeight="1">
      <c r="B12" s="281">
        <f>H42</f>
        <v>11000000</v>
      </c>
      <c r="C12" s="281"/>
      <c r="D12" s="18"/>
      <c r="E12" s="18"/>
      <c r="F12" s="99" t="str">
        <f>'④見積書 (2)'!F12</f>
        <v>電話：</v>
      </c>
      <c r="G12" s="280" t="str">
        <f>'④見積書 (2)'!G12</f>
        <v>098-123</v>
      </c>
      <c r="H12" s="280"/>
    </row>
    <row r="13" spans="1:11" ht="18" customHeight="1">
      <c r="B13" s="21"/>
      <c r="C13" s="279"/>
      <c r="D13" s="279"/>
      <c r="E13" s="279"/>
      <c r="F13" s="99" t="str">
        <f>'④見積書 (2)'!F13</f>
        <v>メール：</v>
      </c>
      <c r="G13" s="280" t="str">
        <f>'④見積書 (2)'!G13</f>
        <v>*****@**********</v>
      </c>
      <c r="H13" s="280"/>
    </row>
    <row r="14" spans="1:11" ht="18" customHeight="1">
      <c r="B14" s="62" t="s">
        <v>35</v>
      </c>
      <c r="C14" s="193" t="str">
        <f>'④見積書 (2)'!C14</f>
        <v>2025/n/nn</v>
      </c>
      <c r="D14" s="29"/>
      <c r="E14" s="18"/>
      <c r="F14" s="99" t="str">
        <f>'④見積書 (2)'!F14</f>
        <v>担当者：</v>
      </c>
      <c r="G14" s="280" t="str">
        <f>'④見積書 (2)'!G14</f>
        <v>○○</v>
      </c>
      <c r="H14" s="280"/>
    </row>
    <row r="15" spans="1:11" ht="18" customHeight="1">
      <c r="B15" s="62" t="s">
        <v>36</v>
      </c>
      <c r="C15" s="194" t="str">
        <f>'④見積書 (2)'!C15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194" t="str">
        <f>'④見積書 (2)'!C16</f>
        <v>2025/n/nn</v>
      </c>
      <c r="D16" s="286" t="str">
        <f>'④見積書 (2)'!$D$16</f>
        <v>件名：TEST②</v>
      </c>
      <c r="E16" s="287"/>
      <c r="F16" s="287"/>
      <c r="G16" s="287"/>
      <c r="H16" s="287"/>
    </row>
    <row r="17" spans="1:8" ht="18" customHeight="1">
      <c r="B17" s="62" t="s">
        <v>38</v>
      </c>
      <c r="C17" s="193" t="str">
        <f>'④見積書 (2)'!C17</f>
        <v>〇〇〇ホテル　１F受付</v>
      </c>
      <c r="D17" s="288"/>
      <c r="E17" s="289"/>
      <c r="F17" s="289"/>
      <c r="G17" s="289"/>
      <c r="H17" s="28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82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83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83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83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84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2.5" customHeight="1" thickTop="1">
      <c r="A25" s="54">
        <f>'④見積書 (2)'!A25</f>
        <v>1</v>
      </c>
      <c r="B25" s="175" t="str">
        <f>'④見積書 (2)'!B25</f>
        <v>ア.②ソフトウエア等購入</v>
      </c>
      <c r="C25" s="176" t="str">
        <f>'④見積書 (2)'!C25</f>
        <v>備品購入費</v>
      </c>
      <c r="D25" s="181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2.5" customHeight="1">
      <c r="A26" s="55">
        <f>'④見積書 (2)'!A26</f>
        <v>2</v>
      </c>
      <c r="B26" s="177"/>
      <c r="C26" s="178" t="str">
        <f>'④見積書 (2)'!C26</f>
        <v/>
      </c>
      <c r="D26" s="181"/>
      <c r="E26" s="20"/>
      <c r="F26" s="20"/>
      <c r="G26" s="41"/>
      <c r="H26" s="41">
        <f>'④見積書 (2)'!H26</f>
        <v>0</v>
      </c>
    </row>
    <row r="27" spans="1:8" ht="22.5" customHeight="1">
      <c r="A27" s="55">
        <f>'④見積書 (2)'!A27</f>
        <v>3</v>
      </c>
      <c r="B27" s="177"/>
      <c r="C27" s="178" t="str">
        <f>'④見積書 (2)'!C27</f>
        <v/>
      </c>
      <c r="D27" s="181"/>
      <c r="E27" s="20"/>
      <c r="F27" s="20"/>
      <c r="G27" s="41"/>
      <c r="H27" s="41">
        <f>'④見積書 (2)'!H27</f>
        <v>0</v>
      </c>
    </row>
    <row r="28" spans="1:8" ht="22.5" customHeight="1">
      <c r="A28" s="54">
        <f>'④見積書 (2)'!A28</f>
        <v>4</v>
      </c>
      <c r="B28" s="177">
        <f>'④見積書 (2)'!B28</f>
        <v>0</v>
      </c>
      <c r="C28" s="178" t="str">
        <f>'④見積書 (2)'!C28</f>
        <v/>
      </c>
      <c r="D28" s="181">
        <f>'④見積書 (2)'!D28</f>
        <v>0</v>
      </c>
      <c r="E28" s="20">
        <f>'④見積書 (2)'!E28</f>
        <v>0</v>
      </c>
      <c r="F28" s="20">
        <f>'④見積書 (2)'!F28</f>
        <v>0</v>
      </c>
      <c r="G28" s="41"/>
      <c r="H28" s="41"/>
    </row>
    <row r="29" spans="1:8" ht="22.5" customHeight="1">
      <c r="A29" s="55">
        <f>'④見積書 (2)'!A29</f>
        <v>5</v>
      </c>
      <c r="B29" s="177">
        <f>'④見積書 (2)'!B29</f>
        <v>0</v>
      </c>
      <c r="C29" s="178" t="str">
        <f>'④見積書 (2)'!C29</f>
        <v/>
      </c>
      <c r="D29" s="181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2.5" customHeight="1">
      <c r="A30" s="55">
        <f>'④見積書 (2)'!A30</f>
        <v>6</v>
      </c>
      <c r="B30" s="177">
        <f>'④見積書 (2)'!B30</f>
        <v>0</v>
      </c>
      <c r="C30" s="178" t="str">
        <f>'④見積書 (2)'!C30</f>
        <v/>
      </c>
      <c r="D30" s="181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2.5" customHeight="1">
      <c r="A31" s="54">
        <f>'④見積書 (2)'!A31</f>
        <v>7</v>
      </c>
      <c r="B31" s="177">
        <f>'④見積書 (2)'!B31</f>
        <v>0</v>
      </c>
      <c r="C31" s="178" t="str">
        <f>'④見積書 (2)'!C31</f>
        <v/>
      </c>
      <c r="D31" s="181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2.5" customHeight="1">
      <c r="A32" s="55">
        <f>'④見積書 (2)'!A32</f>
        <v>8</v>
      </c>
      <c r="B32" s="177">
        <f>'④見積書 (2)'!B32</f>
        <v>0</v>
      </c>
      <c r="C32" s="178" t="str">
        <f>'④見積書 (2)'!C32</f>
        <v/>
      </c>
      <c r="D32" s="181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2.5" customHeight="1">
      <c r="A33" s="55">
        <f>'④見積書 (2)'!A33</f>
        <v>9</v>
      </c>
      <c r="B33" s="177">
        <f>'④見積書 (2)'!B33</f>
        <v>0</v>
      </c>
      <c r="C33" s="178" t="str">
        <f>'④見積書 (2)'!C33</f>
        <v/>
      </c>
      <c r="D33" s="181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2.5" customHeight="1">
      <c r="A34" s="54">
        <f>'④見積書 (2)'!A34</f>
        <v>10</v>
      </c>
      <c r="B34" s="177">
        <f>'④見積書 (2)'!B34</f>
        <v>0</v>
      </c>
      <c r="C34" s="178" t="str">
        <f>'④見積書 (2)'!C34</f>
        <v/>
      </c>
      <c r="D34" s="181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2.5" customHeight="1">
      <c r="A35" s="55">
        <f>'④見積書 (2)'!A35</f>
        <v>11</v>
      </c>
      <c r="B35" s="177">
        <f>'④見積書 (2)'!B35</f>
        <v>0</v>
      </c>
      <c r="C35" s="178" t="str">
        <f>'④見積書 (2)'!C35</f>
        <v/>
      </c>
      <c r="D35" s="181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2.5" customHeight="1">
      <c r="A36" s="55">
        <f>'④見積書 (2)'!A36</f>
        <v>12</v>
      </c>
      <c r="B36" s="177">
        <f>'④見積書 (2)'!B36</f>
        <v>0</v>
      </c>
      <c r="C36" s="178" t="str">
        <f>'④見積書 (2)'!C36</f>
        <v/>
      </c>
      <c r="D36" s="181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2.5" customHeight="1">
      <c r="A37" s="54">
        <f>'④見積書 (2)'!A37</f>
        <v>13</v>
      </c>
      <c r="B37" s="177">
        <f>'④見積書 (2)'!B37</f>
        <v>0</v>
      </c>
      <c r="C37" s="178" t="str">
        <f>'④見積書 (2)'!C37</f>
        <v/>
      </c>
      <c r="D37" s="181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2.5" customHeight="1">
      <c r="A38" s="55">
        <f>'④見積書 (2)'!A38</f>
        <v>14</v>
      </c>
      <c r="B38" s="177">
        <f>'④見積書 (2)'!B38</f>
        <v>0</v>
      </c>
      <c r="C38" s="178" t="str">
        <f>'④見積書 (2)'!C38</f>
        <v/>
      </c>
      <c r="D38" s="181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2.5" customHeight="1">
      <c r="A39" s="55">
        <f>'④見積書 (2)'!A39</f>
        <v>15</v>
      </c>
      <c r="B39" s="177">
        <f>'④見積書 (2)'!B39</f>
        <v>0</v>
      </c>
      <c r="C39" s="178" t="str">
        <f>'④見積書 (2)'!C39</f>
        <v/>
      </c>
      <c r="D39" s="181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2.5" customHeight="1">
      <c r="B40" s="24"/>
      <c r="C40" s="24"/>
      <c r="D40" s="291"/>
      <c r="E40" s="291"/>
      <c r="F40" s="18"/>
      <c r="G40" s="20" t="s">
        <v>27</v>
      </c>
      <c r="H40" s="42">
        <f>'④見積書 (2)'!H40</f>
        <v>10000000</v>
      </c>
    </row>
    <row r="41" spans="1:8" ht="22.5" customHeight="1">
      <c r="B41" s="25"/>
      <c r="C41" s="26"/>
      <c r="D41" s="290"/>
      <c r="E41" s="290"/>
      <c r="F41" s="18"/>
      <c r="G41" s="20" t="s">
        <v>58</v>
      </c>
      <c r="H41" s="42">
        <f>'④見積書 (2)'!H41</f>
        <v>1000000</v>
      </c>
    </row>
    <row r="42" spans="1:8" ht="22.5" customHeight="1">
      <c r="B42" s="25"/>
      <c r="C42" s="26"/>
      <c r="D42" s="290"/>
      <c r="E42" s="290"/>
      <c r="F42" s="18"/>
      <c r="G42" s="20" t="s">
        <v>59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B2:H2"/>
    <mergeCell ref="B7:E7"/>
    <mergeCell ref="B8:E8"/>
    <mergeCell ref="B9:E9"/>
    <mergeCell ref="G9:H9"/>
  </mergeCells>
  <phoneticPr fontId="1"/>
  <hyperlinks>
    <hyperlink ref="J2" location="INDEX!A1" display="INDEXへ" xr:uid="{CF013252-05C7-4749-9952-623D5C1F2C1F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BF936-03FF-448D-9F50-3D6CB5DF4617}">
  <sheetPr>
    <tabColor theme="9" tint="0.79998168889431442"/>
  </sheetPr>
  <dimension ref="A1:K50"/>
  <sheetViews>
    <sheetView showGridLines="0" showZeros="0" view="pageBreakPreview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62</v>
      </c>
      <c r="C2" s="301"/>
      <c r="D2" s="301"/>
      <c r="E2" s="301"/>
      <c r="F2" s="301"/>
      <c r="G2" s="301"/>
      <c r="H2" s="301"/>
      <c r="I2" s="16"/>
      <c r="J2" s="186" t="s">
        <v>165</v>
      </c>
    </row>
    <row r="3" spans="1:11" ht="18" customHeight="1" thickBot="1">
      <c r="G3" s="38" t="s">
        <v>79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80</v>
      </c>
      <c r="H4" s="95" t="s">
        <v>201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ISCO</v>
      </c>
      <c r="C6" s="18" t="s">
        <v>60</v>
      </c>
      <c r="D6" s="18"/>
      <c r="E6" s="18"/>
      <c r="F6" s="18"/>
      <c r="G6" s="18"/>
      <c r="H6" s="18"/>
    </row>
    <row r="7" spans="1:11" ht="18" customHeight="1">
      <c r="B7" s="279" t="str">
        <f>'④見積書 (2)'!B7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(2)'!B8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280" t="str">
        <f>'④見積書 (2)'!G9</f>
        <v>ベンダー②</v>
      </c>
      <c r="H9" s="280"/>
    </row>
    <row r="10" spans="1:11" ht="18" customHeight="1">
      <c r="B10" s="255" t="s">
        <v>69</v>
      </c>
      <c r="C10" s="256"/>
      <c r="D10" s="18"/>
      <c r="E10" s="18"/>
      <c r="G10" s="280" t="str">
        <f>'④見積書 (2)'!G10</f>
        <v>〒900-0000</v>
      </c>
      <c r="H10" s="280"/>
    </row>
    <row r="11" spans="1:11" ht="18" customHeight="1">
      <c r="B11" s="257" t="s">
        <v>70</v>
      </c>
      <c r="C11" s="258"/>
      <c r="D11" s="18"/>
      <c r="E11" s="17"/>
      <c r="F11" s="99" t="str">
        <f>'④見積書 (2)'!F11</f>
        <v>住所：</v>
      </c>
      <c r="G11" s="285" t="str">
        <f>'④見積書 (2)'!G11</f>
        <v>沖縄県那覇市</v>
      </c>
      <c r="H11" s="285"/>
    </row>
    <row r="12" spans="1:11" ht="18" customHeight="1">
      <c r="B12" s="281">
        <f>H42</f>
        <v>11000000</v>
      </c>
      <c r="C12" s="281"/>
      <c r="D12" s="18"/>
      <c r="E12" s="18"/>
      <c r="F12" s="99" t="str">
        <f>'④見積書 (2)'!F12</f>
        <v>電話：</v>
      </c>
      <c r="G12" s="280" t="str">
        <f>'④見積書 (2)'!G12</f>
        <v>098-123</v>
      </c>
      <c r="H12" s="280"/>
    </row>
    <row r="13" spans="1:11" ht="18" customHeight="1">
      <c r="B13" s="21"/>
      <c r="C13" s="279"/>
      <c r="D13" s="279"/>
      <c r="E13" s="279"/>
      <c r="F13" s="99" t="str">
        <f>'④見積書 (2)'!F13</f>
        <v>メール：</v>
      </c>
      <c r="G13" s="280" t="str">
        <f>'④見積書 (2)'!G13</f>
        <v>*****@**********</v>
      </c>
      <c r="H13" s="280"/>
    </row>
    <row r="14" spans="1:11" ht="18" customHeight="1">
      <c r="B14" s="22" t="s">
        <v>35</v>
      </c>
      <c r="C14" s="193" t="str">
        <f>'④見積書 (2)'!C14</f>
        <v>2025/n/nn</v>
      </c>
      <c r="D14" s="29"/>
      <c r="E14" s="18"/>
      <c r="F14" s="99" t="str">
        <f>'④見積書 (2)'!F14</f>
        <v>担当者：</v>
      </c>
      <c r="G14" s="280" t="str">
        <f>'④見積書 (2)'!G14</f>
        <v>○○</v>
      </c>
      <c r="H14" s="280"/>
    </row>
    <row r="15" spans="1:11" ht="18" customHeight="1">
      <c r="B15" s="22" t="s">
        <v>36</v>
      </c>
      <c r="C15" s="195" t="str">
        <f>'④見積書 (2)'!C15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2" t="s">
        <v>37</v>
      </c>
      <c r="C16" s="194" t="str">
        <f>'④見積書 (2)'!C16</f>
        <v>2025/n/nn</v>
      </c>
      <c r="D16" s="302" t="str">
        <f>'④見積書 (2)'!$D$16</f>
        <v>件名：TEST②</v>
      </c>
      <c r="E16" s="303"/>
      <c r="F16" s="303"/>
      <c r="G16" s="303"/>
      <c r="H16" s="303"/>
    </row>
    <row r="17" spans="1:8" ht="18" customHeight="1">
      <c r="B17" s="22" t="s">
        <v>38</v>
      </c>
      <c r="C17" s="196" t="str">
        <f>'④見積書 (2)'!C17</f>
        <v>〇〇〇ホテル　１F受付</v>
      </c>
      <c r="D17" s="304"/>
      <c r="E17" s="305"/>
      <c r="F17" s="305"/>
      <c r="G17" s="305"/>
      <c r="H17" s="305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82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83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83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83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84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5.5" customHeight="1" thickTop="1">
      <c r="A25" s="54">
        <f>'④見積書 (2)'!A25</f>
        <v>1</v>
      </c>
      <c r="B25" s="175" t="str">
        <f>'④見積書 (2)'!B25</f>
        <v>ア.②ソフトウエア等購入</v>
      </c>
      <c r="C25" s="176" t="str">
        <f>'④見積書 (2)'!C25</f>
        <v>備品購入費</v>
      </c>
      <c r="D25" s="181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5.5" customHeight="1">
      <c r="A26" s="55">
        <f>'④見積書 (2)'!A26</f>
        <v>2</v>
      </c>
      <c r="B26" s="177"/>
      <c r="C26" s="178" t="str">
        <f>'④見積書 (2)'!C26</f>
        <v/>
      </c>
      <c r="D26" s="181"/>
      <c r="E26" s="20"/>
      <c r="F26" s="20"/>
      <c r="G26" s="41"/>
      <c r="H26" s="41">
        <f>'④見積書 (2)'!H26</f>
        <v>0</v>
      </c>
    </row>
    <row r="27" spans="1:8" ht="25.5" customHeight="1">
      <c r="A27" s="55">
        <f>'④見積書 (2)'!A27</f>
        <v>3</v>
      </c>
      <c r="B27" s="177"/>
      <c r="C27" s="178" t="str">
        <f>'④見積書 (2)'!C27</f>
        <v/>
      </c>
      <c r="D27" s="181"/>
      <c r="E27" s="20"/>
      <c r="F27" s="20"/>
      <c r="G27" s="41"/>
      <c r="H27" s="41">
        <f>'④見積書 (2)'!H27</f>
        <v>0</v>
      </c>
    </row>
    <row r="28" spans="1:8" ht="25.5" customHeight="1">
      <c r="A28" s="54">
        <f>'④見積書 (2)'!A28</f>
        <v>4</v>
      </c>
      <c r="B28" s="177">
        <f>'④見積書 (2)'!B28</f>
        <v>0</v>
      </c>
      <c r="C28" s="178" t="str">
        <f>'④見積書 (2)'!C28</f>
        <v/>
      </c>
      <c r="D28" s="181">
        <f>'④見積書 (2)'!D28</f>
        <v>0</v>
      </c>
      <c r="E28" s="20">
        <f>'④見積書 (2)'!E28</f>
        <v>0</v>
      </c>
      <c r="F28" s="20">
        <f>'④見積書 (2)'!F28</f>
        <v>0</v>
      </c>
      <c r="G28" s="41">
        <f>'④見積書 (2)'!G28</f>
        <v>0</v>
      </c>
      <c r="H28" s="41">
        <f>'④見積書 (2)'!H28</f>
        <v>0</v>
      </c>
    </row>
    <row r="29" spans="1:8" ht="25.5" customHeight="1">
      <c r="A29" s="55">
        <f>'④見積書 (2)'!A29</f>
        <v>5</v>
      </c>
      <c r="B29" s="177">
        <f>'④見積書 (2)'!B29</f>
        <v>0</v>
      </c>
      <c r="C29" s="178" t="str">
        <f>'④見積書 (2)'!C29</f>
        <v/>
      </c>
      <c r="D29" s="181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5.5" customHeight="1">
      <c r="A30" s="55">
        <f>'④見積書 (2)'!A30</f>
        <v>6</v>
      </c>
      <c r="B30" s="177">
        <f>'④見積書 (2)'!B30</f>
        <v>0</v>
      </c>
      <c r="C30" s="178" t="str">
        <f>'④見積書 (2)'!C30</f>
        <v/>
      </c>
      <c r="D30" s="181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5.5" customHeight="1">
      <c r="A31" s="54">
        <f>'④見積書 (2)'!A31</f>
        <v>7</v>
      </c>
      <c r="B31" s="177">
        <f>'④見積書 (2)'!B31</f>
        <v>0</v>
      </c>
      <c r="C31" s="178" t="str">
        <f>'④見積書 (2)'!C31</f>
        <v/>
      </c>
      <c r="D31" s="181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5.5" customHeight="1">
      <c r="A32" s="55">
        <f>'④見積書 (2)'!A32</f>
        <v>8</v>
      </c>
      <c r="B32" s="177">
        <f>'④見積書 (2)'!B32</f>
        <v>0</v>
      </c>
      <c r="C32" s="178" t="str">
        <f>'④見積書 (2)'!C32</f>
        <v/>
      </c>
      <c r="D32" s="181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5.5" customHeight="1">
      <c r="A33" s="55">
        <f>'④見積書 (2)'!A33</f>
        <v>9</v>
      </c>
      <c r="B33" s="177">
        <f>'④見積書 (2)'!B33</f>
        <v>0</v>
      </c>
      <c r="C33" s="178" t="str">
        <f>'④見積書 (2)'!C33</f>
        <v/>
      </c>
      <c r="D33" s="181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5.5" customHeight="1">
      <c r="A34" s="54">
        <f>'④見積書 (2)'!A34</f>
        <v>10</v>
      </c>
      <c r="B34" s="177">
        <f>'④見積書 (2)'!B34</f>
        <v>0</v>
      </c>
      <c r="C34" s="178" t="str">
        <f>'④見積書 (2)'!C34</f>
        <v/>
      </c>
      <c r="D34" s="181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5.5" customHeight="1">
      <c r="A35" s="55">
        <f>'④見積書 (2)'!A35</f>
        <v>11</v>
      </c>
      <c r="B35" s="177">
        <f>'④見積書 (2)'!B35</f>
        <v>0</v>
      </c>
      <c r="C35" s="178" t="str">
        <f>'④見積書 (2)'!C35</f>
        <v/>
      </c>
      <c r="D35" s="181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5.5" customHeight="1">
      <c r="A36" s="55">
        <f>'④見積書 (2)'!A36</f>
        <v>12</v>
      </c>
      <c r="B36" s="177">
        <f>'④見積書 (2)'!B36</f>
        <v>0</v>
      </c>
      <c r="C36" s="178" t="str">
        <f>'④見積書 (2)'!C36</f>
        <v/>
      </c>
      <c r="D36" s="181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5.5" customHeight="1">
      <c r="A37" s="54">
        <f>'④見積書 (2)'!A37</f>
        <v>13</v>
      </c>
      <c r="B37" s="177">
        <f>'④見積書 (2)'!B37</f>
        <v>0</v>
      </c>
      <c r="C37" s="178" t="str">
        <f>'④見積書 (2)'!C37</f>
        <v/>
      </c>
      <c r="D37" s="181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5.5" customHeight="1">
      <c r="A38" s="55">
        <f>'④見積書 (2)'!A38</f>
        <v>14</v>
      </c>
      <c r="B38" s="177">
        <f>'④見積書 (2)'!B38</f>
        <v>0</v>
      </c>
      <c r="C38" s="178" t="str">
        <f>'④見積書 (2)'!C38</f>
        <v/>
      </c>
      <c r="D38" s="181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5.5" customHeight="1">
      <c r="A39" s="55">
        <f>'④見積書 (2)'!A39</f>
        <v>15</v>
      </c>
      <c r="B39" s="177">
        <f>'④見積書 (2)'!B39</f>
        <v>0</v>
      </c>
      <c r="C39" s="178" t="str">
        <f>'④見積書 (2)'!C39</f>
        <v/>
      </c>
      <c r="D39" s="181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5.5" customHeight="1">
      <c r="B40" s="24"/>
      <c r="C40" s="24"/>
      <c r="D40" s="291"/>
      <c r="E40" s="291"/>
      <c r="F40" s="18"/>
      <c r="G40" s="20" t="s">
        <v>27</v>
      </c>
      <c r="H40" s="42">
        <f>'④見積書 (2)'!H40</f>
        <v>10000000</v>
      </c>
    </row>
    <row r="41" spans="1:8" ht="25.5" customHeight="1">
      <c r="B41" s="25"/>
      <c r="C41" s="26"/>
      <c r="D41" s="290"/>
      <c r="E41" s="290"/>
      <c r="F41" s="18"/>
      <c r="G41" s="20" t="s">
        <v>58</v>
      </c>
      <c r="H41" s="42">
        <f>'④見積書 (2)'!H41</f>
        <v>1000000</v>
      </c>
    </row>
    <row r="42" spans="1:8" ht="25.5" customHeight="1">
      <c r="B42" s="25"/>
      <c r="C42" s="26"/>
      <c r="D42" s="290"/>
      <c r="E42" s="290"/>
      <c r="F42" s="18"/>
      <c r="G42" s="20" t="s">
        <v>59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D16:H17"/>
    <mergeCell ref="A20:A24"/>
    <mergeCell ref="A49:H49"/>
    <mergeCell ref="A50:H50"/>
    <mergeCell ref="D41:E41"/>
    <mergeCell ref="D42:E42"/>
    <mergeCell ref="A45:H45"/>
    <mergeCell ref="A46:H46"/>
    <mergeCell ref="A47:H47"/>
    <mergeCell ref="A48:H48"/>
    <mergeCell ref="D40:E40"/>
    <mergeCell ref="B2:H2"/>
    <mergeCell ref="B7:E7"/>
    <mergeCell ref="B8:E8"/>
    <mergeCell ref="B9:E9"/>
    <mergeCell ref="B10:C10"/>
    <mergeCell ref="B11:C11"/>
    <mergeCell ref="G11:H11"/>
    <mergeCell ref="G9:H9"/>
    <mergeCell ref="G10:H10"/>
    <mergeCell ref="G12:H12"/>
    <mergeCell ref="G13:H13"/>
    <mergeCell ref="G14:H14"/>
    <mergeCell ref="B12:C12"/>
    <mergeCell ref="C13:E13"/>
    <mergeCell ref="G15:H15"/>
  </mergeCells>
  <phoneticPr fontId="1"/>
  <hyperlinks>
    <hyperlink ref="J2" location="INDEX!A1" display="INDEXへ" xr:uid="{F8F8EB0B-A19D-45FF-B766-6E036637B032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8C63E-2111-4B1A-A7D2-2E6CF27D364B}">
  <sheetPr>
    <tabColor theme="9" tint="0.79998168889431442"/>
  </sheetPr>
  <dimension ref="A1:J49"/>
  <sheetViews>
    <sheetView showGridLines="0" showZeros="0" view="pageBreakPreview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78" t="s">
        <v>63</v>
      </c>
      <c r="C1" s="278"/>
      <c r="D1" s="278"/>
      <c r="E1" s="278"/>
      <c r="F1" s="278"/>
      <c r="G1" s="278"/>
      <c r="H1" s="278"/>
      <c r="I1" s="16"/>
      <c r="J1" s="16"/>
    </row>
    <row r="2" spans="2:10" ht="18" customHeight="1" thickBot="1">
      <c r="G2" s="38" t="s">
        <v>81</v>
      </c>
      <c r="H2" s="94" t="s">
        <v>162</v>
      </c>
      <c r="J2" s="186" t="s">
        <v>165</v>
      </c>
    </row>
    <row r="3" spans="2:10" ht="18" customHeight="1" thickBot="1">
      <c r="B3" s="16"/>
      <c r="C3" s="16"/>
      <c r="D3" s="16"/>
      <c r="E3" s="16"/>
      <c r="F3" s="16"/>
      <c r="G3" s="39" t="s">
        <v>82</v>
      </c>
      <c r="H3" s="95" t="s">
        <v>202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(2)'!B6</f>
        <v>ISCO</v>
      </c>
      <c r="C5" s="18" t="str">
        <f>'④見積書 (2)'!C6</f>
        <v>御中</v>
      </c>
      <c r="D5" s="18">
        <f>'④見積書 (2)'!D6</f>
        <v>0</v>
      </c>
      <c r="E5" s="18">
        <f>'④見積書 (2)'!E6</f>
        <v>0</v>
      </c>
      <c r="F5" s="18"/>
      <c r="G5" s="18"/>
      <c r="H5" s="18"/>
    </row>
    <row r="6" spans="2:10" ht="18" customHeight="1">
      <c r="B6" s="279" t="str">
        <f>'④見積書 (2)'!B7</f>
        <v>〒900-0000</v>
      </c>
      <c r="C6" s="279"/>
      <c r="D6" s="279"/>
      <c r="E6" s="279"/>
      <c r="F6" s="18"/>
      <c r="G6" s="18"/>
      <c r="H6" s="18"/>
    </row>
    <row r="7" spans="2:10" ht="18" customHeight="1">
      <c r="B7" s="279" t="str">
        <f>'④見積書 (2)'!B8</f>
        <v>沖縄県那覇市旭町0-1-2△△ビル3F</v>
      </c>
      <c r="C7" s="279"/>
      <c r="D7" s="279"/>
      <c r="E7" s="279"/>
      <c r="F7" s="18"/>
      <c r="G7" s="18"/>
      <c r="H7" s="18"/>
    </row>
    <row r="8" spans="2:10" ht="18" customHeight="1">
      <c r="B8" s="279"/>
      <c r="C8" s="279"/>
      <c r="D8" s="279"/>
      <c r="E8" s="279"/>
      <c r="F8" s="18"/>
      <c r="G8" s="280" t="str">
        <f>'④見積書 (2)'!G9</f>
        <v>ベンダー②</v>
      </c>
      <c r="H8" s="280"/>
    </row>
    <row r="9" spans="2:10" ht="18" customHeight="1">
      <c r="B9" s="255" t="s">
        <v>71</v>
      </c>
      <c r="C9" s="256"/>
      <c r="D9" s="18"/>
      <c r="E9" s="18"/>
      <c r="F9" s="18"/>
      <c r="G9" s="280" t="str">
        <f>'④見積書 (2)'!G10</f>
        <v>〒900-0000</v>
      </c>
      <c r="H9" s="280"/>
    </row>
    <row r="10" spans="2:10" ht="18" customHeight="1">
      <c r="B10" s="257" t="s">
        <v>72</v>
      </c>
      <c r="C10" s="258"/>
      <c r="D10" s="18"/>
      <c r="E10" s="17"/>
      <c r="F10" s="99" t="str">
        <f>'④見積書 (2)'!F11</f>
        <v>住所：</v>
      </c>
      <c r="G10" s="285" t="str">
        <f>'④見積書 (2)'!G11</f>
        <v>沖縄県那覇市</v>
      </c>
      <c r="H10" s="285"/>
    </row>
    <row r="11" spans="2:10" ht="18" customHeight="1">
      <c r="B11" s="281">
        <f>H41</f>
        <v>11000000</v>
      </c>
      <c r="C11" s="281"/>
      <c r="D11" s="18"/>
      <c r="E11" s="18"/>
      <c r="F11" s="99" t="str">
        <f>'④見積書 (2)'!F12</f>
        <v>電話：</v>
      </c>
      <c r="G11" s="285" t="str">
        <f>'④見積書 (2)'!G12</f>
        <v>098-123</v>
      </c>
      <c r="H11" s="285"/>
    </row>
    <row r="12" spans="2:10" ht="18" customHeight="1">
      <c r="B12" s="21"/>
      <c r="C12" s="279"/>
      <c r="D12" s="279"/>
      <c r="E12" s="279"/>
      <c r="F12" s="99" t="str">
        <f>'④見積書 (2)'!F13</f>
        <v>メール：</v>
      </c>
      <c r="G12" s="285" t="str">
        <f>'④見積書 (2)'!G13</f>
        <v>*****@**********</v>
      </c>
      <c r="H12" s="285"/>
    </row>
    <row r="13" spans="2:10" ht="18" customHeight="1">
      <c r="B13" s="22" t="s">
        <v>35</v>
      </c>
      <c r="C13" s="193" t="str">
        <f>'④見積書 (2)'!C14</f>
        <v>2025/n/nn</v>
      </c>
      <c r="D13" s="29"/>
      <c r="E13" s="18"/>
      <c r="F13" s="99" t="str">
        <f>'④見積書 (2)'!F14</f>
        <v>担当者：</v>
      </c>
      <c r="G13" s="285" t="str">
        <f>'④見積書 (2)'!G14</f>
        <v>○○</v>
      </c>
      <c r="H13" s="285"/>
    </row>
    <row r="14" spans="2:10" ht="18" customHeight="1">
      <c r="B14" s="22" t="s">
        <v>36</v>
      </c>
      <c r="C14" s="194" t="str">
        <f>'④見積書 (2)'!C15</f>
        <v>月末締め翌月末払い</v>
      </c>
      <c r="D14" s="101"/>
      <c r="E14" s="61"/>
      <c r="F14" s="61"/>
      <c r="G14" s="250"/>
      <c r="H14" s="250"/>
    </row>
    <row r="15" spans="2:10" ht="18" customHeight="1">
      <c r="B15" s="22" t="s">
        <v>37</v>
      </c>
      <c r="C15" s="194" t="str">
        <f>'④見積書 (2)'!C16</f>
        <v>2025/n/nn</v>
      </c>
      <c r="D15" s="306" t="str">
        <f>'④見積書 (2)'!D16</f>
        <v>件名：TEST②</v>
      </c>
      <c r="E15" s="307"/>
      <c r="F15" s="307"/>
      <c r="G15" s="307"/>
      <c r="H15" s="307"/>
    </row>
    <row r="16" spans="2:10" ht="18" customHeight="1" thickBot="1">
      <c r="B16" s="22" t="s">
        <v>38</v>
      </c>
      <c r="C16" s="193" t="str">
        <f>'④見積書 (2)'!C17</f>
        <v>〇〇〇ホテル　１F受付</v>
      </c>
      <c r="D16" s="308"/>
      <c r="E16" s="309"/>
      <c r="F16" s="309"/>
      <c r="G16" s="309"/>
      <c r="H16" s="309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(2)'!A19</f>
        <v>0</v>
      </c>
      <c r="B18" s="33" t="str">
        <f>'④見積書 (2)'!B19</f>
        <v>費目</v>
      </c>
      <c r="C18" s="34" t="str">
        <f>'④見積書 (2)'!C19</f>
        <v>細節</v>
      </c>
      <c r="D18" s="20" t="str">
        <f>'④見積書 (2)'!D19</f>
        <v>内容（サービス・機器等）</v>
      </c>
      <c r="E18" s="20" t="str">
        <f>'④見積書 (2)'!E19</f>
        <v>数量</v>
      </c>
      <c r="F18" s="20" t="str">
        <f>'④見積書 (2)'!F19</f>
        <v>単位</v>
      </c>
      <c r="G18" s="32" t="str">
        <f>'④見積書 (2)'!G19</f>
        <v>単価（税抜）</v>
      </c>
      <c r="H18" s="20" t="str">
        <f>'④見積書 (2)'!H19</f>
        <v>金額（税抜）</v>
      </c>
    </row>
    <row r="19" spans="1:8" ht="18" customHeight="1">
      <c r="A19" s="282" t="str">
        <f>'④見積書 (2)'!A20</f>
        <v>記
載
例</v>
      </c>
      <c r="B19" s="36" t="str">
        <f>'④見積書 (2)'!B20</f>
        <v>ア.①備品</v>
      </c>
      <c r="C19" s="37" t="str">
        <f>'④見積書 (2)'!C20</f>
        <v>備品購入費</v>
      </c>
      <c r="D19" s="28" t="str">
        <f>'④見積書 (2)'!D20</f>
        <v>製造業務用タブレット</v>
      </c>
      <c r="E19" s="27">
        <f>'④見積書 (2)'!E20</f>
        <v>5</v>
      </c>
      <c r="F19" s="27" t="str">
        <f>'④見積書 (2)'!F20</f>
        <v>台</v>
      </c>
      <c r="G19" s="40">
        <f>'④見積書 (2)'!G20</f>
        <v>50000</v>
      </c>
      <c r="H19" s="40">
        <f>'④見積書 (2)'!H20</f>
        <v>250000</v>
      </c>
    </row>
    <row r="20" spans="1:8" ht="18" customHeight="1">
      <c r="A20" s="283"/>
      <c r="B20" s="36" t="str">
        <f>'④見積書 (2)'!B21</f>
        <v>ア.①備品</v>
      </c>
      <c r="C20" s="37" t="str">
        <f>'④見積書 (2)'!C21</f>
        <v>備品購入費</v>
      </c>
      <c r="D20" s="28" t="str">
        <f>'④見積書 (2)'!D21</f>
        <v>自動チェックイン機</v>
      </c>
      <c r="E20" s="27">
        <f>'④見積書 (2)'!E21</f>
        <v>1</v>
      </c>
      <c r="F20" s="27" t="str">
        <f>'④見積書 (2)'!F21</f>
        <v>式</v>
      </c>
      <c r="G20" s="40">
        <f>'④見積書 (2)'!G21</f>
        <v>2500000</v>
      </c>
      <c r="H20" s="40">
        <f>'④見積書 (2)'!H21</f>
        <v>2500000</v>
      </c>
    </row>
    <row r="21" spans="1:8" ht="18" customHeight="1">
      <c r="A21" s="283"/>
      <c r="B21" s="36" t="str">
        <f>'④見積書 (2)'!B22</f>
        <v>ア.③改良費</v>
      </c>
      <c r="C21" s="37" t="str">
        <f>'④見積書 (2)'!C22</f>
        <v>委託料</v>
      </c>
      <c r="D21" s="28" t="str">
        <f>'④見積書 (2)'!D22</f>
        <v>GoogleCloudサービス</v>
      </c>
      <c r="E21" s="27">
        <f>'④見積書 (2)'!E22</f>
        <v>7</v>
      </c>
      <c r="F21" s="27" t="str">
        <f>'④見積書 (2)'!F22</f>
        <v>月</v>
      </c>
      <c r="G21" s="40">
        <f>'④見積書 (2)'!G22</f>
        <v>15000</v>
      </c>
      <c r="H21" s="40">
        <f>'④見積書 (2)'!H22</f>
        <v>105000</v>
      </c>
    </row>
    <row r="22" spans="1:8" ht="18" customHeight="1">
      <c r="A22" s="283"/>
      <c r="B22" s="36" t="str">
        <f>'④見積書 (2)'!B23</f>
        <v>ウ.①施設整備費</v>
      </c>
      <c r="C22" s="37" t="str">
        <f>'④見積書 (2)'!C23</f>
        <v>委託料</v>
      </c>
      <c r="D22" s="28" t="str">
        <f>'④見積書 (2)'!D23</f>
        <v>自動チェックイン機設置駆体</v>
      </c>
      <c r="E22" s="27">
        <f>'④見積書 (2)'!E23</f>
        <v>1</v>
      </c>
      <c r="F22" s="27" t="str">
        <f>'④見積書 (2)'!F23</f>
        <v>式</v>
      </c>
      <c r="G22" s="40">
        <f>'④見積書 (2)'!G23</f>
        <v>30000</v>
      </c>
      <c r="H22" s="40">
        <f>'④見積書 (2)'!H23</f>
        <v>30000</v>
      </c>
    </row>
    <row r="23" spans="1:8" ht="18" customHeight="1" thickBot="1">
      <c r="A23" s="284"/>
      <c r="B23" s="48" t="str">
        <f>'④見積書 (2)'!B24</f>
        <v>ウ.③運搬費</v>
      </c>
      <c r="C23" s="49" t="str">
        <f>'④見積書 (2)'!C24</f>
        <v>役務費：通信運搬費</v>
      </c>
      <c r="D23" s="50" t="str">
        <f>'④見積書 (2)'!D24</f>
        <v>自動チェックイン機運搬</v>
      </c>
      <c r="E23" s="51">
        <f>'④見積書 (2)'!E24</f>
        <v>1</v>
      </c>
      <c r="F23" s="51" t="str">
        <f>'④見積書 (2)'!F24</f>
        <v>式</v>
      </c>
      <c r="G23" s="52">
        <f>'④見積書 (2)'!G24</f>
        <v>25000</v>
      </c>
      <c r="H23" s="52">
        <f>'④見積書 (2)'!H24</f>
        <v>25000</v>
      </c>
    </row>
    <row r="24" spans="1:8" ht="25" customHeight="1" thickTop="1">
      <c r="A24" s="54">
        <f>'④見積書 (2)'!A25</f>
        <v>1</v>
      </c>
      <c r="B24" s="43" t="str">
        <f>'④見積書 (2)'!B25</f>
        <v>ア.②ソフトウエア等購入</v>
      </c>
      <c r="C24" s="44" t="str">
        <f>'④見積書 (2)'!C25</f>
        <v>備品購入費</v>
      </c>
      <c r="D24" s="45" t="str">
        <f>'④見積書 (2)'!D25</f>
        <v>TEST2</v>
      </c>
      <c r="E24" s="46">
        <f>'④見積書 (2)'!E25</f>
        <v>1</v>
      </c>
      <c r="F24" s="46" t="str">
        <f>'④見積書 (2)'!F25</f>
        <v>式</v>
      </c>
      <c r="G24" s="47">
        <f>'④見積書 (2)'!G25</f>
        <v>10000000</v>
      </c>
      <c r="H24" s="47">
        <f>'④見積書 (2)'!H25</f>
        <v>10000000</v>
      </c>
    </row>
    <row r="25" spans="1:8" ht="25" customHeight="1">
      <c r="A25" s="55">
        <f>'④見積書 (2)'!A26</f>
        <v>2</v>
      </c>
      <c r="B25" s="31">
        <f>'④見積書 (2)'!B26</f>
        <v>0</v>
      </c>
      <c r="C25" s="35" t="str">
        <f>'④見積書 (2)'!C26</f>
        <v/>
      </c>
      <c r="D25" s="22">
        <f>'④見積書 (2)'!D26</f>
        <v>0</v>
      </c>
      <c r="E25" s="20">
        <f>'④見積書 (2)'!E26</f>
        <v>0</v>
      </c>
      <c r="F25" s="20">
        <f>'④見積書 (2)'!F26</f>
        <v>0</v>
      </c>
      <c r="G25" s="41"/>
      <c r="H25" s="41">
        <f>'④見積書 (2)'!H26</f>
        <v>0</v>
      </c>
    </row>
    <row r="26" spans="1:8" ht="25" customHeight="1">
      <c r="A26" s="55">
        <f>'④見積書 (2)'!A27</f>
        <v>3</v>
      </c>
      <c r="B26" s="31"/>
      <c r="C26" s="35" t="str">
        <f>'④見積書 (2)'!C27</f>
        <v/>
      </c>
      <c r="D26" s="22"/>
      <c r="E26" s="20"/>
      <c r="F26" s="20"/>
      <c r="G26" s="41"/>
      <c r="H26" s="41">
        <f>'④見積書 (2)'!H27</f>
        <v>0</v>
      </c>
    </row>
    <row r="27" spans="1:8" ht="25" customHeight="1">
      <c r="A27" s="54">
        <f>'④見積書 (2)'!A28</f>
        <v>4</v>
      </c>
      <c r="B27" s="31"/>
      <c r="C27" s="35" t="str">
        <f>'④見積書 (2)'!C28</f>
        <v/>
      </c>
      <c r="D27" s="22"/>
      <c r="E27" s="20"/>
      <c r="F27" s="20"/>
      <c r="G27" s="41"/>
      <c r="H27" s="41">
        <f>'④見積書 (2)'!H28</f>
        <v>0</v>
      </c>
    </row>
    <row r="28" spans="1:8" ht="25" customHeight="1">
      <c r="A28" s="55">
        <f>'④見積書 (2)'!A29</f>
        <v>5</v>
      </c>
      <c r="B28" s="31">
        <f>'④見積書 (2)'!B29</f>
        <v>0</v>
      </c>
      <c r="C28" s="35" t="str">
        <f>'④見積書 (2)'!C29</f>
        <v/>
      </c>
      <c r="D28" s="22">
        <f>'④見積書 (2)'!D29</f>
        <v>0</v>
      </c>
      <c r="E28" s="20">
        <f>'④見積書 (2)'!E29</f>
        <v>0</v>
      </c>
      <c r="F28" s="20">
        <f>'④見積書 (2)'!F29</f>
        <v>0</v>
      </c>
      <c r="G28" s="41">
        <f>'④見積書 (2)'!G29</f>
        <v>0</v>
      </c>
      <c r="H28" s="41">
        <f>'④見積書 (2)'!H29</f>
        <v>0</v>
      </c>
    </row>
    <row r="29" spans="1:8" ht="25" customHeight="1">
      <c r="A29" s="55">
        <f>'④見積書 (2)'!A30</f>
        <v>6</v>
      </c>
      <c r="B29" s="31">
        <f>'④見積書 (2)'!B30</f>
        <v>0</v>
      </c>
      <c r="C29" s="35" t="str">
        <f>'④見積書 (2)'!C30</f>
        <v/>
      </c>
      <c r="D29" s="22">
        <f>'④見積書 (2)'!D30</f>
        <v>0</v>
      </c>
      <c r="E29" s="20">
        <f>'④見積書 (2)'!E30</f>
        <v>0</v>
      </c>
      <c r="F29" s="20">
        <f>'④見積書 (2)'!F30</f>
        <v>0</v>
      </c>
      <c r="G29" s="41">
        <f>'④見積書 (2)'!G30</f>
        <v>0</v>
      </c>
      <c r="H29" s="41">
        <f>'④見積書 (2)'!H30</f>
        <v>0</v>
      </c>
    </row>
    <row r="30" spans="1:8" ht="25" customHeight="1">
      <c r="A30" s="54">
        <f>'④見積書 (2)'!A31</f>
        <v>7</v>
      </c>
      <c r="B30" s="31">
        <f>'④見積書 (2)'!B31</f>
        <v>0</v>
      </c>
      <c r="C30" s="35" t="str">
        <f>'④見積書 (2)'!C31</f>
        <v/>
      </c>
      <c r="D30" s="22">
        <f>'④見積書 (2)'!D31</f>
        <v>0</v>
      </c>
      <c r="E30" s="20">
        <f>'④見積書 (2)'!E31</f>
        <v>0</v>
      </c>
      <c r="F30" s="20">
        <f>'④見積書 (2)'!F31</f>
        <v>0</v>
      </c>
      <c r="G30" s="41">
        <f>'④見積書 (2)'!G31</f>
        <v>0</v>
      </c>
      <c r="H30" s="41">
        <f>'④見積書 (2)'!H31</f>
        <v>0</v>
      </c>
    </row>
    <row r="31" spans="1:8" ht="25" customHeight="1">
      <c r="A31" s="55">
        <f>'④見積書 (2)'!A32</f>
        <v>8</v>
      </c>
      <c r="B31" s="31">
        <f>'④見積書 (2)'!B32</f>
        <v>0</v>
      </c>
      <c r="C31" s="35" t="str">
        <f>'④見積書 (2)'!C32</f>
        <v/>
      </c>
      <c r="D31" s="22">
        <f>'④見積書 (2)'!D32</f>
        <v>0</v>
      </c>
      <c r="E31" s="20">
        <f>'④見積書 (2)'!E32</f>
        <v>0</v>
      </c>
      <c r="F31" s="20">
        <f>'④見積書 (2)'!F32</f>
        <v>0</v>
      </c>
      <c r="G31" s="41">
        <f>'④見積書 (2)'!G32</f>
        <v>0</v>
      </c>
      <c r="H31" s="41">
        <f>'④見積書 (2)'!H32</f>
        <v>0</v>
      </c>
    </row>
    <row r="32" spans="1:8" ht="25" customHeight="1">
      <c r="A32" s="55">
        <f>'④見積書 (2)'!A33</f>
        <v>9</v>
      </c>
      <c r="B32" s="31">
        <f>'④見積書 (2)'!B33</f>
        <v>0</v>
      </c>
      <c r="C32" s="35" t="str">
        <f>'④見積書 (2)'!C33</f>
        <v/>
      </c>
      <c r="D32" s="22">
        <f>'④見積書 (2)'!D33</f>
        <v>0</v>
      </c>
      <c r="E32" s="20">
        <f>'④見積書 (2)'!E33</f>
        <v>0</v>
      </c>
      <c r="F32" s="20">
        <f>'④見積書 (2)'!F33</f>
        <v>0</v>
      </c>
      <c r="G32" s="41">
        <f>'④見積書 (2)'!G33</f>
        <v>0</v>
      </c>
      <c r="H32" s="41">
        <f>'④見積書 (2)'!H33</f>
        <v>0</v>
      </c>
    </row>
    <row r="33" spans="1:8" ht="25" customHeight="1">
      <c r="A33" s="54">
        <f>'④見積書 (2)'!A34</f>
        <v>10</v>
      </c>
      <c r="B33" s="31">
        <f>'④見積書 (2)'!B34</f>
        <v>0</v>
      </c>
      <c r="C33" s="35" t="str">
        <f>'④見積書 (2)'!C34</f>
        <v/>
      </c>
      <c r="D33" s="22">
        <f>'④見積書 (2)'!D34</f>
        <v>0</v>
      </c>
      <c r="E33" s="20">
        <f>'④見積書 (2)'!E34</f>
        <v>0</v>
      </c>
      <c r="F33" s="20">
        <f>'④見積書 (2)'!F34</f>
        <v>0</v>
      </c>
      <c r="G33" s="41">
        <f>'④見積書 (2)'!G34</f>
        <v>0</v>
      </c>
      <c r="H33" s="41">
        <f>'④見積書 (2)'!H34</f>
        <v>0</v>
      </c>
    </row>
    <row r="34" spans="1:8" ht="25" customHeight="1">
      <c r="A34" s="55">
        <f>'④見積書 (2)'!A35</f>
        <v>11</v>
      </c>
      <c r="B34" s="31">
        <f>'④見積書 (2)'!B35</f>
        <v>0</v>
      </c>
      <c r="C34" s="35" t="str">
        <f>'④見積書 (2)'!C35</f>
        <v/>
      </c>
      <c r="D34" s="22">
        <f>'④見積書 (2)'!D35</f>
        <v>0</v>
      </c>
      <c r="E34" s="20">
        <f>'④見積書 (2)'!E35</f>
        <v>0</v>
      </c>
      <c r="F34" s="20">
        <f>'④見積書 (2)'!F35</f>
        <v>0</v>
      </c>
      <c r="G34" s="41">
        <f>'④見積書 (2)'!G35</f>
        <v>0</v>
      </c>
      <c r="H34" s="41">
        <f>'④見積書 (2)'!H35</f>
        <v>0</v>
      </c>
    </row>
    <row r="35" spans="1:8" ht="25" customHeight="1">
      <c r="A35" s="55">
        <f>'④見積書 (2)'!A36</f>
        <v>12</v>
      </c>
      <c r="B35" s="31">
        <f>'④見積書 (2)'!B36</f>
        <v>0</v>
      </c>
      <c r="C35" s="35" t="str">
        <f>'④見積書 (2)'!C36</f>
        <v/>
      </c>
      <c r="D35" s="22">
        <f>'④見積書 (2)'!D36</f>
        <v>0</v>
      </c>
      <c r="E35" s="20">
        <f>'④見積書 (2)'!E36</f>
        <v>0</v>
      </c>
      <c r="F35" s="20">
        <f>'④見積書 (2)'!F36</f>
        <v>0</v>
      </c>
      <c r="G35" s="41">
        <f>'④見積書 (2)'!G36</f>
        <v>0</v>
      </c>
      <c r="H35" s="41">
        <f>'④見積書 (2)'!H36</f>
        <v>0</v>
      </c>
    </row>
    <row r="36" spans="1:8" ht="25" customHeight="1">
      <c r="A36" s="54">
        <f>'④見積書 (2)'!A37</f>
        <v>13</v>
      </c>
      <c r="B36" s="31">
        <f>'④見積書 (2)'!B37</f>
        <v>0</v>
      </c>
      <c r="C36" s="35" t="str">
        <f>'④見積書 (2)'!C37</f>
        <v/>
      </c>
      <c r="D36" s="22">
        <f>'④見積書 (2)'!D37</f>
        <v>0</v>
      </c>
      <c r="E36" s="20">
        <f>'④見積書 (2)'!E37</f>
        <v>0</v>
      </c>
      <c r="F36" s="20">
        <f>'④見積書 (2)'!F37</f>
        <v>0</v>
      </c>
      <c r="G36" s="41">
        <f>'④見積書 (2)'!G37</f>
        <v>0</v>
      </c>
      <c r="H36" s="41">
        <f>'④見積書 (2)'!H37</f>
        <v>0</v>
      </c>
    </row>
    <row r="37" spans="1:8" ht="25" customHeight="1">
      <c r="A37" s="55">
        <f>'④見積書 (2)'!A38</f>
        <v>14</v>
      </c>
      <c r="B37" s="31">
        <f>'④見積書 (2)'!B38</f>
        <v>0</v>
      </c>
      <c r="C37" s="35" t="str">
        <f>'④見積書 (2)'!C38</f>
        <v/>
      </c>
      <c r="D37" s="22">
        <f>'④見積書 (2)'!D38</f>
        <v>0</v>
      </c>
      <c r="E37" s="20">
        <f>'④見積書 (2)'!E38</f>
        <v>0</v>
      </c>
      <c r="F37" s="20">
        <f>'④見積書 (2)'!F38</f>
        <v>0</v>
      </c>
      <c r="G37" s="41">
        <f>'④見積書 (2)'!G38</f>
        <v>0</v>
      </c>
      <c r="H37" s="41">
        <f>'④見積書 (2)'!H38</f>
        <v>0</v>
      </c>
    </row>
    <row r="38" spans="1:8" ht="25" customHeight="1">
      <c r="A38" s="55">
        <f>'④見積書 (2)'!A39</f>
        <v>15</v>
      </c>
      <c r="B38" s="31">
        <f>'④見積書 (2)'!B39</f>
        <v>0</v>
      </c>
      <c r="C38" s="35" t="str">
        <f>'④見積書 (2)'!C39</f>
        <v/>
      </c>
      <c r="D38" s="22">
        <f>'④見積書 (2)'!D39</f>
        <v>0</v>
      </c>
      <c r="E38" s="20">
        <f>'④見積書 (2)'!E39</f>
        <v>0</v>
      </c>
      <c r="F38" s="20">
        <f>'④見積書 (2)'!F39</f>
        <v>0</v>
      </c>
      <c r="G38" s="41">
        <f>'④見積書 (2)'!G39</f>
        <v>0</v>
      </c>
      <c r="H38" s="41">
        <f>'④見積書 (2)'!H39</f>
        <v>0</v>
      </c>
    </row>
    <row r="39" spans="1:8" ht="25" customHeight="1">
      <c r="B39" s="24"/>
      <c r="C39" s="24"/>
      <c r="D39" s="291"/>
      <c r="E39" s="291"/>
      <c r="F39" s="18"/>
      <c r="G39" s="20" t="s">
        <v>27</v>
      </c>
      <c r="H39" s="42">
        <f>'④見積書 (2)'!H40</f>
        <v>10000000</v>
      </c>
    </row>
    <row r="40" spans="1:8" ht="25" customHeight="1">
      <c r="B40" s="25"/>
      <c r="C40" s="26"/>
      <c r="D40" s="290"/>
      <c r="E40" s="290"/>
      <c r="F40" s="18"/>
      <c r="G40" s="20" t="s">
        <v>58</v>
      </c>
      <c r="H40" s="42">
        <f>'④見積書 (2)'!H41</f>
        <v>1000000</v>
      </c>
    </row>
    <row r="41" spans="1:8" ht="25" customHeight="1">
      <c r="B41" s="25"/>
      <c r="C41" s="26"/>
      <c r="D41" s="290"/>
      <c r="E41" s="290"/>
      <c r="F41" s="18"/>
      <c r="G41" s="20" t="s">
        <v>59</v>
      </c>
      <c r="H41" s="42">
        <f>'④見積書 (2)'!H42</f>
        <v>11000000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98" t="s">
        <v>28</v>
      </c>
      <c r="B44" s="299"/>
      <c r="C44" s="299"/>
      <c r="D44" s="299"/>
      <c r="E44" s="299"/>
      <c r="F44" s="299"/>
      <c r="G44" s="299"/>
      <c r="H44" s="300"/>
    </row>
    <row r="45" spans="1:8" ht="18" customHeight="1">
      <c r="A45" s="292"/>
      <c r="B45" s="293"/>
      <c r="C45" s="293"/>
      <c r="D45" s="293"/>
      <c r="E45" s="293"/>
      <c r="F45" s="293"/>
      <c r="G45" s="293"/>
      <c r="H45" s="294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 thickBot="1">
      <c r="A49" s="295"/>
      <c r="B49" s="296"/>
      <c r="C49" s="296"/>
      <c r="D49" s="296"/>
      <c r="E49" s="296"/>
      <c r="F49" s="296"/>
      <c r="G49" s="296"/>
      <c r="H49" s="297"/>
    </row>
  </sheetData>
  <mergeCells count="26">
    <mergeCell ref="D15:H16"/>
    <mergeCell ref="A19:A23"/>
    <mergeCell ref="A48:H48"/>
    <mergeCell ref="A49:H49"/>
    <mergeCell ref="D40:E40"/>
    <mergeCell ref="D41:E41"/>
    <mergeCell ref="A44:H44"/>
    <mergeCell ref="A45:H45"/>
    <mergeCell ref="A46:H46"/>
    <mergeCell ref="A47:H47"/>
    <mergeCell ref="D39:E39"/>
    <mergeCell ref="B1:H1"/>
    <mergeCell ref="B6:E6"/>
    <mergeCell ref="B7:E7"/>
    <mergeCell ref="B8:E8"/>
    <mergeCell ref="B9:C9"/>
    <mergeCell ref="G8:H8"/>
    <mergeCell ref="G9:H9"/>
    <mergeCell ref="G14:H14"/>
    <mergeCell ref="B10:C10"/>
    <mergeCell ref="G10:H10"/>
    <mergeCell ref="G11:H11"/>
    <mergeCell ref="G12:H12"/>
    <mergeCell ref="G13:H13"/>
    <mergeCell ref="B11:C11"/>
    <mergeCell ref="C12:E12"/>
  </mergeCells>
  <phoneticPr fontId="1"/>
  <hyperlinks>
    <hyperlink ref="J2" location="INDEX!A1" display="INDEXへ" xr:uid="{E8EBFDAA-BCC1-427E-8CEC-0CE7326FD38E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7F9F8-F241-4F52-BCE4-7C993F63DE0E}">
  <sheetPr>
    <tabColor theme="9" tint="0.79998168889431442"/>
  </sheetPr>
  <dimension ref="A1:K35"/>
  <sheetViews>
    <sheetView showGridLines="0" view="pageBreakPreview" zoomScale="75" zoomScaleNormal="100" zoomScaleSheetLayoutView="75" workbookViewId="0">
      <selection activeCell="B25" sqref="B25:H39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11" t="s">
        <v>23</v>
      </c>
      <c r="B1" s="311"/>
      <c r="C1" s="311"/>
      <c r="D1" s="311"/>
      <c r="E1" s="311"/>
      <c r="F1" s="311"/>
      <c r="G1" s="311"/>
      <c r="H1" s="311"/>
      <c r="I1" s="311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12" t="str">
        <f>C20</f>
        <v>2025/n/nn</v>
      </c>
      <c r="I3" s="312"/>
      <c r="K3" s="199" t="s">
        <v>165</v>
      </c>
    </row>
    <row r="4" spans="1:11" ht="16" customHeight="1"/>
    <row r="5" spans="1:11" ht="16" customHeight="1">
      <c r="A5" s="310" t="str">
        <f>'④見積書 (2)'!G9</f>
        <v>ベンダー②</v>
      </c>
      <c r="B5" s="310"/>
      <c r="C5" s="200" t="s">
        <v>87</v>
      </c>
    </row>
    <row r="6" spans="1:11" ht="16" customHeight="1"/>
    <row r="7" spans="1:11" ht="16" customHeight="1">
      <c r="F7" s="197" t="str">
        <f>'④見積書 (2)'!B6</f>
        <v>ISCO</v>
      </c>
    </row>
    <row r="8" spans="1:11" ht="16" customHeight="1">
      <c r="F8" s="197" t="str">
        <f>'④見積書 (2)'!B7</f>
        <v>〒900-0000</v>
      </c>
    </row>
    <row r="9" spans="1:11" ht="16" customHeight="1">
      <c r="F9" s="197" t="str">
        <f>'④見積書 (2)'!B8</f>
        <v>沖縄県那覇市旭町0-1-2△△ビル3F</v>
      </c>
    </row>
    <row r="10" spans="1:11" ht="16" customHeight="1">
      <c r="F10" s="197" t="s">
        <v>196</v>
      </c>
      <c r="G10" s="313" t="s">
        <v>197</v>
      </c>
      <c r="H10" s="313"/>
      <c r="I10" s="313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176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88</v>
      </c>
      <c r="C16" s="201" t="s">
        <v>152</v>
      </c>
      <c r="D16" s="201"/>
      <c r="E16" s="201"/>
      <c r="F16" s="201"/>
      <c r="G16" s="201"/>
    </row>
    <row r="17" spans="1:9" ht="16" customHeight="1">
      <c r="A17" s="200" t="s">
        <v>89</v>
      </c>
      <c r="C17" s="208">
        <f>'④見積書 (2)'!B12</f>
        <v>11000000</v>
      </c>
      <c r="D17" s="197" t="s">
        <v>96</v>
      </c>
    </row>
    <row r="18" spans="1:9" ht="16" customHeight="1">
      <c r="A18" s="200" t="s">
        <v>90</v>
      </c>
      <c r="C18" s="202" t="str">
        <f>'⑥発注書 (2)'!H3</f>
        <v>2025/n/nn</v>
      </c>
    </row>
    <row r="19" spans="1:9" ht="16" customHeight="1">
      <c r="A19" s="200" t="s">
        <v>91</v>
      </c>
      <c r="C19" s="202" t="str">
        <f>'④見積書 (2)'!$C$14</f>
        <v>2025/n/nn</v>
      </c>
    </row>
    <row r="20" spans="1:9" ht="16" customHeight="1">
      <c r="A20" s="200" t="s">
        <v>92</v>
      </c>
      <c r="C20" s="202" t="str">
        <f>'➆納品書 (2)'!H2</f>
        <v>2025/n/nn</v>
      </c>
    </row>
    <row r="21" spans="1:9" ht="16" customHeight="1">
      <c r="A21" s="200" t="s">
        <v>93</v>
      </c>
      <c r="C21" s="197" t="str">
        <f>C20</f>
        <v>2025/n/nn</v>
      </c>
    </row>
    <row r="22" spans="1:9" ht="16" customHeight="1">
      <c r="A22" s="200" t="s">
        <v>94</v>
      </c>
      <c r="C22" s="197" t="s">
        <v>95</v>
      </c>
    </row>
    <row r="23" spans="1:9" ht="16" customHeight="1"/>
    <row r="24" spans="1:9" ht="16" customHeight="1">
      <c r="A24" s="310" t="s">
        <v>25</v>
      </c>
      <c r="B24" s="310"/>
      <c r="C24" s="310"/>
      <c r="D24" s="310"/>
      <c r="E24" s="310"/>
      <c r="F24" s="310"/>
      <c r="G24" s="310"/>
      <c r="H24" s="310"/>
      <c r="I24" s="310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A24:I24"/>
    <mergeCell ref="G10:I10"/>
  </mergeCells>
  <phoneticPr fontId="1"/>
  <hyperlinks>
    <hyperlink ref="K3" location="INDEX!A1" display="INDEXへ" xr:uid="{4103E860-FB5D-438D-84E1-777E12EC438D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9B4B3-2FF9-4A2A-B550-6C266D2D7721}">
  <sheetPr>
    <tabColor theme="9" tint="0.79998168889431442"/>
  </sheetPr>
  <dimension ref="A1:K50"/>
  <sheetViews>
    <sheetView showGridLines="0" showZeros="0" view="pageBreakPreview" topLeftCell="A19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65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85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86</v>
      </c>
      <c r="H4" s="95" t="s">
        <v>203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(2)'!B6</f>
        <v>ISCO</v>
      </c>
      <c r="C6" s="18" t="str">
        <f>'④見積書 (2)'!C6</f>
        <v>御中</v>
      </c>
      <c r="D6" s="18">
        <f>'④見積書 (2)'!D6</f>
        <v>0</v>
      </c>
      <c r="E6" s="18">
        <f>'④見積書 (2)'!E6</f>
        <v>0</v>
      </c>
      <c r="F6" s="18"/>
      <c r="G6" s="18"/>
      <c r="H6" s="18"/>
    </row>
    <row r="7" spans="1:11" ht="18" customHeight="1">
      <c r="B7" s="279" t="str">
        <f>'④見積書 (2)'!B7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(2)'!B8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280" t="str">
        <f>'④見積書 (2)'!G9</f>
        <v>ベンダー②</v>
      </c>
      <c r="H9" s="280"/>
    </row>
    <row r="10" spans="1:11" ht="18" customHeight="1">
      <c r="B10" s="255" t="s">
        <v>76</v>
      </c>
      <c r="C10" s="256"/>
      <c r="D10" s="18"/>
      <c r="E10" s="18"/>
      <c r="G10" s="280" t="str">
        <f>'④見積書 (2)'!G10</f>
        <v>〒900-0000</v>
      </c>
      <c r="H10" s="280"/>
    </row>
    <row r="11" spans="1:11" ht="18" customHeight="1">
      <c r="B11" s="257" t="s">
        <v>73</v>
      </c>
      <c r="C11" s="258"/>
      <c r="D11" s="18"/>
      <c r="E11" s="17"/>
      <c r="F11" s="99" t="s">
        <v>111</v>
      </c>
      <c r="G11" s="280" t="str">
        <f>'④見積書 (2)'!G11</f>
        <v>沖縄県那覇市</v>
      </c>
      <c r="H11" s="280"/>
    </row>
    <row r="12" spans="1:11" ht="18" customHeight="1">
      <c r="B12" s="281">
        <f>H42</f>
        <v>11000000</v>
      </c>
      <c r="C12" s="281"/>
      <c r="D12" s="18"/>
      <c r="E12" s="18"/>
      <c r="F12" s="99" t="s">
        <v>32</v>
      </c>
      <c r="G12" s="280" t="str">
        <f>'④見積書 (2)'!G12</f>
        <v>098-123</v>
      </c>
      <c r="H12" s="280"/>
    </row>
    <row r="13" spans="1:11" ht="18" customHeight="1">
      <c r="B13" s="21"/>
      <c r="C13" s="279"/>
      <c r="D13" s="279"/>
      <c r="E13" s="279"/>
      <c r="F13" s="99" t="s">
        <v>112</v>
      </c>
      <c r="G13" s="280" t="str">
        <f>'④見積書 (2)'!G13</f>
        <v>*****@**********</v>
      </c>
      <c r="H13" s="280"/>
    </row>
    <row r="14" spans="1:11" ht="18" customHeight="1">
      <c r="B14" s="20" t="s">
        <v>35</v>
      </c>
      <c r="C14" s="193" t="str">
        <f>'④見積書 (2)'!$C$14</f>
        <v>2025/n/nn</v>
      </c>
      <c r="D14" s="29"/>
      <c r="E14" s="18"/>
      <c r="F14" s="99" t="s">
        <v>114</v>
      </c>
      <c r="G14" s="280" t="str">
        <f>'④見積書 (2)'!G14</f>
        <v>○○</v>
      </c>
      <c r="H14" s="280"/>
    </row>
    <row r="15" spans="1:11" ht="18" customHeight="1">
      <c r="B15" s="20" t="s">
        <v>36</v>
      </c>
      <c r="C15" s="194" t="str">
        <f>'④見積書 (2)'!C15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0" t="s">
        <v>37</v>
      </c>
      <c r="C16" s="194" t="str">
        <f>'④見積書 (2)'!C16</f>
        <v>2025/n/nn</v>
      </c>
      <c r="D16" s="306" t="str">
        <f>'④見積書 (2)'!$D$16</f>
        <v>件名：TEST②</v>
      </c>
      <c r="E16" s="307"/>
      <c r="F16" s="307"/>
      <c r="G16" s="307"/>
      <c r="H16" s="307"/>
    </row>
    <row r="17" spans="1:8" ht="18" customHeight="1" thickBot="1">
      <c r="B17" s="20" t="s">
        <v>38</v>
      </c>
      <c r="C17" s="193" t="str">
        <f>'④見積書 (2)'!C17</f>
        <v>〇〇〇ホテル　１F受付</v>
      </c>
      <c r="D17" s="308"/>
      <c r="E17" s="309"/>
      <c r="F17" s="309"/>
      <c r="G17" s="309"/>
      <c r="H17" s="30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(2)'!A19</f>
        <v>0</v>
      </c>
      <c r="B19" s="33" t="str">
        <f>'④見積書 (2)'!B19</f>
        <v>費目</v>
      </c>
      <c r="C19" s="34" t="str">
        <f>'④見積書 (2)'!C19</f>
        <v>細節</v>
      </c>
      <c r="D19" s="20" t="str">
        <f>'④見積書 (2)'!D19</f>
        <v>内容（サービス・機器等）</v>
      </c>
      <c r="E19" s="20" t="str">
        <f>'④見積書 (2)'!E19</f>
        <v>数量</v>
      </c>
      <c r="F19" s="20" t="str">
        <f>'④見積書 (2)'!F19</f>
        <v>単位</v>
      </c>
      <c r="G19" s="32" t="str">
        <f>'④見積書 (2)'!G19</f>
        <v>単価（税抜）</v>
      </c>
      <c r="H19" s="20" t="str">
        <f>'④見積書 (2)'!H19</f>
        <v>金額（税抜）</v>
      </c>
    </row>
    <row r="20" spans="1:8" ht="18" customHeight="1">
      <c r="A20" s="282" t="str">
        <f>'④見積書 (2)'!A20</f>
        <v>記
載
例</v>
      </c>
      <c r="B20" s="36" t="str">
        <f>'④見積書 (2)'!B20</f>
        <v>ア.①備品</v>
      </c>
      <c r="C20" s="37" t="str">
        <f>'④見積書 (2)'!C20</f>
        <v>備品購入費</v>
      </c>
      <c r="D20" s="28" t="str">
        <f>'④見積書 (2)'!D20</f>
        <v>製造業務用タブレット</v>
      </c>
      <c r="E20" s="27">
        <f>'④見積書 (2)'!E20</f>
        <v>5</v>
      </c>
      <c r="F20" s="27" t="str">
        <f>'④見積書 (2)'!F20</f>
        <v>台</v>
      </c>
      <c r="G20" s="40">
        <f>'④見積書 (2)'!G20</f>
        <v>50000</v>
      </c>
      <c r="H20" s="40">
        <f>'④見積書 (2)'!H20</f>
        <v>250000</v>
      </c>
    </row>
    <row r="21" spans="1:8" ht="18" customHeight="1">
      <c r="A21" s="283"/>
      <c r="B21" s="36" t="str">
        <f>'④見積書 (2)'!B21</f>
        <v>ア.①備品</v>
      </c>
      <c r="C21" s="37" t="str">
        <f>'④見積書 (2)'!C21</f>
        <v>備品購入費</v>
      </c>
      <c r="D21" s="28" t="str">
        <f>'④見積書 (2)'!D21</f>
        <v>自動チェックイン機</v>
      </c>
      <c r="E21" s="27">
        <f>'④見積書 (2)'!E21</f>
        <v>1</v>
      </c>
      <c r="F21" s="27" t="str">
        <f>'④見積書 (2)'!F21</f>
        <v>式</v>
      </c>
      <c r="G21" s="40">
        <f>'④見積書 (2)'!G21</f>
        <v>2500000</v>
      </c>
      <c r="H21" s="40">
        <f>'④見積書 (2)'!H21</f>
        <v>2500000</v>
      </c>
    </row>
    <row r="22" spans="1:8" ht="18" customHeight="1">
      <c r="A22" s="283"/>
      <c r="B22" s="36" t="str">
        <f>'④見積書 (2)'!B22</f>
        <v>ア.③改良費</v>
      </c>
      <c r="C22" s="37" t="str">
        <f>'④見積書 (2)'!C22</f>
        <v>委託料</v>
      </c>
      <c r="D22" s="28" t="str">
        <f>'④見積書 (2)'!D22</f>
        <v>GoogleCloudサービス</v>
      </c>
      <c r="E22" s="27">
        <f>'④見積書 (2)'!E22</f>
        <v>7</v>
      </c>
      <c r="F22" s="27" t="str">
        <f>'④見積書 (2)'!F22</f>
        <v>月</v>
      </c>
      <c r="G22" s="40">
        <f>'④見積書 (2)'!G22</f>
        <v>15000</v>
      </c>
      <c r="H22" s="40">
        <f>'④見積書 (2)'!H22</f>
        <v>105000</v>
      </c>
    </row>
    <row r="23" spans="1:8" ht="18" customHeight="1">
      <c r="A23" s="283"/>
      <c r="B23" s="36" t="str">
        <f>'④見積書 (2)'!B23</f>
        <v>ウ.①施設整備費</v>
      </c>
      <c r="C23" s="37" t="str">
        <f>'④見積書 (2)'!C23</f>
        <v>委託料</v>
      </c>
      <c r="D23" s="28" t="str">
        <f>'④見積書 (2)'!D23</f>
        <v>自動チェックイン機設置駆体</v>
      </c>
      <c r="E23" s="27">
        <f>'④見積書 (2)'!E23</f>
        <v>1</v>
      </c>
      <c r="F23" s="27" t="str">
        <f>'④見積書 (2)'!F23</f>
        <v>式</v>
      </c>
      <c r="G23" s="40">
        <f>'④見積書 (2)'!G23</f>
        <v>30000</v>
      </c>
      <c r="H23" s="40">
        <f>'④見積書 (2)'!H23</f>
        <v>30000</v>
      </c>
    </row>
    <row r="24" spans="1:8" ht="18" customHeight="1" thickBot="1">
      <c r="A24" s="284"/>
      <c r="B24" s="48" t="str">
        <f>'④見積書 (2)'!B24</f>
        <v>ウ.③運搬費</v>
      </c>
      <c r="C24" s="49" t="str">
        <f>'④見積書 (2)'!C24</f>
        <v>役務費：通信運搬費</v>
      </c>
      <c r="D24" s="50" t="str">
        <f>'④見積書 (2)'!D24</f>
        <v>自動チェックイン機運搬</v>
      </c>
      <c r="E24" s="51">
        <f>'④見積書 (2)'!E24</f>
        <v>1</v>
      </c>
      <c r="F24" s="51" t="str">
        <f>'④見積書 (2)'!F24</f>
        <v>式</v>
      </c>
      <c r="G24" s="52">
        <f>'④見積書 (2)'!G24</f>
        <v>25000</v>
      </c>
      <c r="H24" s="52">
        <f>'④見積書 (2)'!H24</f>
        <v>25000</v>
      </c>
    </row>
    <row r="25" spans="1:8" ht="24" customHeight="1" thickTop="1">
      <c r="A25" s="54">
        <f>'④見積書 (2)'!A25</f>
        <v>1</v>
      </c>
      <c r="B25" s="43" t="str">
        <f>'④見積書 (2)'!B25</f>
        <v>ア.②ソフトウエア等購入</v>
      </c>
      <c r="C25" s="44" t="str">
        <f>'④見積書 (2)'!C25</f>
        <v>備品購入費</v>
      </c>
      <c r="D25" s="22" t="str">
        <f>'④見積書 (2)'!D25</f>
        <v>TEST2</v>
      </c>
      <c r="E25" s="46">
        <f>'④見積書 (2)'!E25</f>
        <v>1</v>
      </c>
      <c r="F25" s="46" t="str">
        <f>'④見積書 (2)'!F25</f>
        <v>式</v>
      </c>
      <c r="G25" s="47">
        <v>1000000</v>
      </c>
      <c r="H25" s="47">
        <f>'④見積書 (2)'!H25</f>
        <v>10000000</v>
      </c>
    </row>
    <row r="26" spans="1:8" ht="24" customHeight="1">
      <c r="A26" s="55">
        <f>'④見積書 (2)'!A26</f>
        <v>2</v>
      </c>
      <c r="B26" s="31"/>
      <c r="C26" s="35" t="str">
        <f>'④見積書 (2)'!C26</f>
        <v/>
      </c>
      <c r="D26" s="22"/>
      <c r="E26" s="20"/>
      <c r="F26" s="20"/>
      <c r="G26" s="41"/>
      <c r="H26" s="41">
        <f>'④見積書 (2)'!H26</f>
        <v>0</v>
      </c>
    </row>
    <row r="27" spans="1:8" ht="24" customHeight="1">
      <c r="A27" s="55">
        <f>'④見積書 (2)'!A27</f>
        <v>3</v>
      </c>
      <c r="B27" s="31"/>
      <c r="C27" s="35" t="str">
        <f>'④見積書 (2)'!C27</f>
        <v/>
      </c>
      <c r="D27" s="22"/>
      <c r="E27" s="20"/>
      <c r="F27" s="20"/>
      <c r="G27" s="41"/>
      <c r="H27" s="41">
        <f>'④見積書 (2)'!H27</f>
        <v>0</v>
      </c>
    </row>
    <row r="28" spans="1:8" ht="24" customHeight="1">
      <c r="A28" s="54">
        <f>'④見積書 (2)'!A28</f>
        <v>4</v>
      </c>
      <c r="B28" s="31">
        <f>'④見積書 (2)'!B28</f>
        <v>0</v>
      </c>
      <c r="C28" s="35" t="str">
        <f>'④見積書 (2)'!C28</f>
        <v/>
      </c>
      <c r="D28" s="22">
        <f>'④見積書 (2)'!D28</f>
        <v>0</v>
      </c>
      <c r="E28" s="20">
        <f>'④見積書 (2)'!E28</f>
        <v>0</v>
      </c>
      <c r="F28" s="20">
        <f>'④見積書 (2)'!F28</f>
        <v>0</v>
      </c>
      <c r="G28" s="41">
        <f>'④見積書 (2)'!G28</f>
        <v>0</v>
      </c>
      <c r="H28" s="41">
        <f>'④見積書 (2)'!H28</f>
        <v>0</v>
      </c>
    </row>
    <row r="29" spans="1:8" ht="24" customHeight="1">
      <c r="A29" s="55">
        <f>'④見積書 (2)'!A29</f>
        <v>5</v>
      </c>
      <c r="B29" s="31">
        <f>'④見積書 (2)'!B29</f>
        <v>0</v>
      </c>
      <c r="C29" s="35" t="str">
        <f>'④見積書 (2)'!C29</f>
        <v/>
      </c>
      <c r="D29" s="22">
        <f>'④見積書 (2)'!D29</f>
        <v>0</v>
      </c>
      <c r="E29" s="20">
        <f>'④見積書 (2)'!E29</f>
        <v>0</v>
      </c>
      <c r="F29" s="20">
        <f>'④見積書 (2)'!F29</f>
        <v>0</v>
      </c>
      <c r="G29" s="41">
        <f>'④見積書 (2)'!G29</f>
        <v>0</v>
      </c>
      <c r="H29" s="41">
        <f>'④見積書 (2)'!H29</f>
        <v>0</v>
      </c>
    </row>
    <row r="30" spans="1:8" ht="24" customHeight="1">
      <c r="A30" s="55">
        <f>'④見積書 (2)'!A30</f>
        <v>6</v>
      </c>
      <c r="B30" s="31">
        <f>'④見積書 (2)'!B30</f>
        <v>0</v>
      </c>
      <c r="C30" s="35" t="str">
        <f>'④見積書 (2)'!C30</f>
        <v/>
      </c>
      <c r="D30" s="22">
        <f>'④見積書 (2)'!D30</f>
        <v>0</v>
      </c>
      <c r="E30" s="20">
        <f>'④見積書 (2)'!E30</f>
        <v>0</v>
      </c>
      <c r="F30" s="20">
        <f>'④見積書 (2)'!F30</f>
        <v>0</v>
      </c>
      <c r="G30" s="41">
        <f>'④見積書 (2)'!G30</f>
        <v>0</v>
      </c>
      <c r="H30" s="41">
        <f>'④見積書 (2)'!H30</f>
        <v>0</v>
      </c>
    </row>
    <row r="31" spans="1:8" ht="24" customHeight="1">
      <c r="A31" s="54">
        <f>'④見積書 (2)'!A31</f>
        <v>7</v>
      </c>
      <c r="B31" s="31">
        <f>'④見積書 (2)'!B31</f>
        <v>0</v>
      </c>
      <c r="C31" s="35" t="str">
        <f>'④見積書 (2)'!C31</f>
        <v/>
      </c>
      <c r="D31" s="22">
        <f>'④見積書 (2)'!D31</f>
        <v>0</v>
      </c>
      <c r="E31" s="20">
        <f>'④見積書 (2)'!E31</f>
        <v>0</v>
      </c>
      <c r="F31" s="20">
        <f>'④見積書 (2)'!F31</f>
        <v>0</v>
      </c>
      <c r="G31" s="41">
        <f>'④見積書 (2)'!G31</f>
        <v>0</v>
      </c>
      <c r="H31" s="41">
        <f>'④見積書 (2)'!H31</f>
        <v>0</v>
      </c>
    </row>
    <row r="32" spans="1:8" ht="24" customHeight="1">
      <c r="A32" s="55">
        <f>'④見積書 (2)'!A32</f>
        <v>8</v>
      </c>
      <c r="B32" s="31">
        <f>'④見積書 (2)'!B32</f>
        <v>0</v>
      </c>
      <c r="C32" s="35" t="str">
        <f>'④見積書 (2)'!C32</f>
        <v/>
      </c>
      <c r="D32" s="22">
        <f>'④見積書 (2)'!D32</f>
        <v>0</v>
      </c>
      <c r="E32" s="20">
        <f>'④見積書 (2)'!E32</f>
        <v>0</v>
      </c>
      <c r="F32" s="20">
        <f>'④見積書 (2)'!F32</f>
        <v>0</v>
      </c>
      <c r="G32" s="41">
        <f>'④見積書 (2)'!G32</f>
        <v>0</v>
      </c>
      <c r="H32" s="41">
        <f>'④見積書 (2)'!H32</f>
        <v>0</v>
      </c>
    </row>
    <row r="33" spans="1:8" ht="24" customHeight="1">
      <c r="A33" s="55">
        <f>'④見積書 (2)'!A33</f>
        <v>9</v>
      </c>
      <c r="B33" s="31">
        <f>'④見積書 (2)'!B33</f>
        <v>0</v>
      </c>
      <c r="C33" s="35" t="str">
        <f>'④見積書 (2)'!C33</f>
        <v/>
      </c>
      <c r="D33" s="22">
        <f>'④見積書 (2)'!D33</f>
        <v>0</v>
      </c>
      <c r="E33" s="20">
        <f>'④見積書 (2)'!E33</f>
        <v>0</v>
      </c>
      <c r="F33" s="20">
        <f>'④見積書 (2)'!F33</f>
        <v>0</v>
      </c>
      <c r="G33" s="41">
        <f>'④見積書 (2)'!G33</f>
        <v>0</v>
      </c>
      <c r="H33" s="41">
        <f>'④見積書 (2)'!H33</f>
        <v>0</v>
      </c>
    </row>
    <row r="34" spans="1:8" ht="24" customHeight="1">
      <c r="A34" s="54">
        <f>'④見積書 (2)'!A34</f>
        <v>10</v>
      </c>
      <c r="B34" s="31">
        <f>'④見積書 (2)'!B34</f>
        <v>0</v>
      </c>
      <c r="C34" s="35" t="str">
        <f>'④見積書 (2)'!C34</f>
        <v/>
      </c>
      <c r="D34" s="22">
        <f>'④見積書 (2)'!D34</f>
        <v>0</v>
      </c>
      <c r="E34" s="20">
        <f>'④見積書 (2)'!E34</f>
        <v>0</v>
      </c>
      <c r="F34" s="20">
        <f>'④見積書 (2)'!F34</f>
        <v>0</v>
      </c>
      <c r="G34" s="41">
        <f>'④見積書 (2)'!G34</f>
        <v>0</v>
      </c>
      <c r="H34" s="41">
        <f>'④見積書 (2)'!H34</f>
        <v>0</v>
      </c>
    </row>
    <row r="35" spans="1:8" ht="24" customHeight="1">
      <c r="A35" s="55">
        <f>'④見積書 (2)'!A35</f>
        <v>11</v>
      </c>
      <c r="B35" s="31">
        <f>'④見積書 (2)'!B35</f>
        <v>0</v>
      </c>
      <c r="C35" s="35" t="str">
        <f>'④見積書 (2)'!C35</f>
        <v/>
      </c>
      <c r="D35" s="22">
        <f>'④見積書 (2)'!D35</f>
        <v>0</v>
      </c>
      <c r="E35" s="20">
        <f>'④見積書 (2)'!E35</f>
        <v>0</v>
      </c>
      <c r="F35" s="20">
        <f>'④見積書 (2)'!F35</f>
        <v>0</v>
      </c>
      <c r="G35" s="41">
        <f>'④見積書 (2)'!G35</f>
        <v>0</v>
      </c>
      <c r="H35" s="41">
        <f>'④見積書 (2)'!H35</f>
        <v>0</v>
      </c>
    </row>
    <row r="36" spans="1:8" ht="24" customHeight="1">
      <c r="A36" s="55">
        <f>'④見積書 (2)'!A36</f>
        <v>12</v>
      </c>
      <c r="B36" s="31">
        <f>'④見積書 (2)'!B36</f>
        <v>0</v>
      </c>
      <c r="C36" s="35" t="str">
        <f>'④見積書 (2)'!C36</f>
        <v/>
      </c>
      <c r="D36" s="22">
        <f>'④見積書 (2)'!D36</f>
        <v>0</v>
      </c>
      <c r="E36" s="20">
        <f>'④見積書 (2)'!E36</f>
        <v>0</v>
      </c>
      <c r="F36" s="20">
        <f>'④見積書 (2)'!F36</f>
        <v>0</v>
      </c>
      <c r="G36" s="41">
        <f>'④見積書 (2)'!G36</f>
        <v>0</v>
      </c>
      <c r="H36" s="41">
        <f>'④見積書 (2)'!H36</f>
        <v>0</v>
      </c>
    </row>
    <row r="37" spans="1:8" ht="24" customHeight="1">
      <c r="A37" s="54">
        <f>'④見積書 (2)'!A37</f>
        <v>13</v>
      </c>
      <c r="B37" s="31">
        <f>'④見積書 (2)'!B37</f>
        <v>0</v>
      </c>
      <c r="C37" s="35" t="str">
        <f>'④見積書 (2)'!C37</f>
        <v/>
      </c>
      <c r="D37" s="22">
        <f>'④見積書 (2)'!D37</f>
        <v>0</v>
      </c>
      <c r="E37" s="20">
        <f>'④見積書 (2)'!E37</f>
        <v>0</v>
      </c>
      <c r="F37" s="20">
        <f>'④見積書 (2)'!F37</f>
        <v>0</v>
      </c>
      <c r="G37" s="41">
        <f>'④見積書 (2)'!G37</f>
        <v>0</v>
      </c>
      <c r="H37" s="41">
        <f>'④見積書 (2)'!H37</f>
        <v>0</v>
      </c>
    </row>
    <row r="38" spans="1:8" ht="24" customHeight="1">
      <c r="A38" s="55">
        <f>'④見積書 (2)'!A38</f>
        <v>14</v>
      </c>
      <c r="B38" s="31">
        <f>'④見積書 (2)'!B38</f>
        <v>0</v>
      </c>
      <c r="C38" s="35" t="str">
        <f>'④見積書 (2)'!C38</f>
        <v/>
      </c>
      <c r="D38" s="22">
        <f>'④見積書 (2)'!D38</f>
        <v>0</v>
      </c>
      <c r="E38" s="20">
        <f>'④見積書 (2)'!E38</f>
        <v>0</v>
      </c>
      <c r="F38" s="20">
        <f>'④見積書 (2)'!F38</f>
        <v>0</v>
      </c>
      <c r="G38" s="41">
        <f>'④見積書 (2)'!G38</f>
        <v>0</v>
      </c>
      <c r="H38" s="41">
        <f>'④見積書 (2)'!H38</f>
        <v>0</v>
      </c>
    </row>
    <row r="39" spans="1:8" ht="24" customHeight="1">
      <c r="A39" s="55">
        <f>'④見積書 (2)'!A39</f>
        <v>15</v>
      </c>
      <c r="B39" s="31">
        <f>'④見積書 (2)'!B39</f>
        <v>0</v>
      </c>
      <c r="C39" s="35" t="str">
        <f>'④見積書 (2)'!C39</f>
        <v/>
      </c>
      <c r="D39" s="22">
        <f>'④見積書 (2)'!D39</f>
        <v>0</v>
      </c>
      <c r="E39" s="20">
        <f>'④見積書 (2)'!E39</f>
        <v>0</v>
      </c>
      <c r="F39" s="20">
        <f>'④見積書 (2)'!F39</f>
        <v>0</v>
      </c>
      <c r="G39" s="41">
        <f>'④見積書 (2)'!G39</f>
        <v>0</v>
      </c>
      <c r="H39" s="41">
        <f>'④見積書 (2)'!H39</f>
        <v>0</v>
      </c>
    </row>
    <row r="40" spans="1:8" ht="24" customHeight="1">
      <c r="B40" s="24"/>
      <c r="C40" s="24"/>
      <c r="D40" s="291"/>
      <c r="E40" s="291"/>
      <c r="F40" s="18"/>
      <c r="G40" s="20" t="s">
        <v>27</v>
      </c>
      <c r="H40" s="42">
        <f>'④見積書 (2)'!H40</f>
        <v>10000000</v>
      </c>
    </row>
    <row r="41" spans="1:8" ht="24" customHeight="1">
      <c r="B41" s="25"/>
      <c r="C41" s="26"/>
      <c r="D41" s="290"/>
      <c r="E41" s="290"/>
      <c r="F41" s="18"/>
      <c r="G41" s="20" t="s">
        <v>58</v>
      </c>
      <c r="H41" s="42">
        <f>'④見積書 (2)'!H41</f>
        <v>1000000</v>
      </c>
    </row>
    <row r="42" spans="1:8" ht="24" customHeight="1">
      <c r="B42" s="25"/>
      <c r="C42" s="26"/>
      <c r="D42" s="290"/>
      <c r="E42" s="290"/>
      <c r="F42" s="18"/>
      <c r="G42" s="20" t="s">
        <v>59</v>
      </c>
      <c r="H42" s="42">
        <f>'④見積書 (2)'!H42</f>
        <v>11000000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B2:H2"/>
    <mergeCell ref="B7:E7"/>
    <mergeCell ref="B8:E8"/>
    <mergeCell ref="B9:E9"/>
    <mergeCell ref="G9:H9"/>
  </mergeCells>
  <phoneticPr fontId="1"/>
  <hyperlinks>
    <hyperlink ref="J2" location="INDEX!A1" display="INDEXへ" xr:uid="{6D6B9F49-29D4-412A-BF4D-F2E760BD522F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E7062-92C1-4494-9DD4-F1E569D6546C}">
  <sheetPr>
    <tabColor rgb="FFFDFEE2"/>
  </sheetPr>
  <dimension ref="A1:K23"/>
  <sheetViews>
    <sheetView showGridLines="0" view="pageBreakPreview" zoomScale="75" zoomScaleNormal="115" zoomScaleSheetLayoutView="75" workbookViewId="0">
      <selection activeCell="B25" sqref="B25:H39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164</v>
      </c>
      <c r="B1" s="110"/>
      <c r="C1" s="110"/>
      <c r="F1" s="112"/>
      <c r="K1" s="112"/>
    </row>
    <row r="2" spans="1:11" ht="19.5">
      <c r="F2" s="203"/>
      <c r="G2" s="204" t="s">
        <v>165</v>
      </c>
      <c r="H2" s="203"/>
    </row>
    <row r="12" spans="1:11" ht="22.5">
      <c r="B12" s="107" t="s">
        <v>144</v>
      </c>
      <c r="C12" s="249" t="str">
        <f>'⑤請求書 (3)'!$G$9</f>
        <v>ベンダー③</v>
      </c>
      <c r="D12" s="249"/>
      <c r="E12" s="249"/>
    </row>
    <row r="13" spans="1:11" ht="22.5">
      <c r="B13" s="107" t="s">
        <v>145</v>
      </c>
      <c r="C13" s="248" t="str">
        <f>'⑤請求書 (3)'!$D$16</f>
        <v>件名：TEST③</v>
      </c>
      <c r="D13" s="248"/>
      <c r="E13" s="248"/>
      <c r="F13" s="185"/>
    </row>
    <row r="20" spans="2:4" ht="39">
      <c r="B20" s="102" t="s">
        <v>146</v>
      </c>
      <c r="C20" s="103" t="s">
        <v>130</v>
      </c>
      <c r="D20" s="103" t="s">
        <v>131</v>
      </c>
    </row>
    <row r="21" spans="2:4">
      <c r="B21" s="104"/>
      <c r="C21" s="104"/>
      <c r="D21" s="104">
        <f>C22*2/3</f>
        <v>13400000</v>
      </c>
    </row>
    <row r="22" spans="2:4">
      <c r="B22" s="105">
        <f>'⑤請求書 (3)'!$H$42</f>
        <v>22110000</v>
      </c>
      <c r="C22" s="105">
        <f>B22/(1+0.1)</f>
        <v>20100000</v>
      </c>
      <c r="D22" s="105">
        <f>IF(C22*2/3&gt;10000000,10000000,ROUNDDOWN(C22*2/3,-3))</f>
        <v>10000000</v>
      </c>
    </row>
    <row r="23" spans="2:4">
      <c r="B23" s="106" t="s">
        <v>143</v>
      </c>
      <c r="C23" s="106" t="s">
        <v>141</v>
      </c>
      <c r="D23" s="106" t="s">
        <v>142</v>
      </c>
    </row>
  </sheetData>
  <mergeCells count="2">
    <mergeCell ref="C12:E12"/>
    <mergeCell ref="C13:E13"/>
  </mergeCells>
  <phoneticPr fontId="1"/>
  <hyperlinks>
    <hyperlink ref="G2" location="INDEX!A1" display="INDEXへ" xr:uid="{83FDCA8B-A2A1-4DA4-958D-8D13E1C2BA5F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6FD54-D565-4A83-AF58-337D20C6D3FD}">
  <sheetPr codeName="Sheet2">
    <tabColor theme="8" tint="0.79998168889431442"/>
  </sheetPr>
  <dimension ref="A1:K96"/>
  <sheetViews>
    <sheetView showGridLines="0" tabSelected="1" view="pageBreakPreview" zoomScale="70" zoomScaleNormal="100" zoomScaleSheetLayoutView="70" workbookViewId="0">
      <selection activeCell="J40" sqref="J40"/>
    </sheetView>
  </sheetViews>
  <sheetFormatPr defaultRowHeight="12"/>
  <cols>
    <col min="1" max="4" width="8.6640625" style="3"/>
    <col min="5" max="5" width="10.4140625" style="3" bestFit="1" customWidth="1"/>
    <col min="6" max="7" width="8.6640625" style="3"/>
    <col min="8" max="8" width="15.5" style="3" bestFit="1" customWidth="1"/>
    <col min="9" max="9" width="13.58203125" style="3" bestFit="1" customWidth="1"/>
    <col min="10" max="16384" width="8.6640625" style="3"/>
  </cols>
  <sheetData>
    <row r="1" spans="1:10" s="1" customFormat="1" ht="18" customHeight="1">
      <c r="A1" s="183" t="s">
        <v>161</v>
      </c>
    </row>
    <row r="2" spans="1:10" ht="18" customHeight="1">
      <c r="A2" s="5" t="s">
        <v>21</v>
      </c>
      <c r="J2" s="186" t="s">
        <v>165</v>
      </c>
    </row>
    <row r="3" spans="1:10" ht="18" customHeight="1">
      <c r="H3" s="10"/>
    </row>
    <row r="4" spans="1:10" ht="18" customHeight="1">
      <c r="A4" s="3" t="s">
        <v>0</v>
      </c>
    </row>
    <row r="5" spans="1:10" ht="18" customHeight="1">
      <c r="E5" s="6" t="s">
        <v>5</v>
      </c>
      <c r="F5" s="217"/>
      <c r="G5" s="217"/>
      <c r="H5" s="217"/>
    </row>
    <row r="6" spans="1:10" ht="36" customHeight="1">
      <c r="E6" s="7"/>
      <c r="F6" s="218"/>
      <c r="G6" s="219"/>
      <c r="H6" s="219"/>
    </row>
    <row r="7" spans="1:10" ht="18" customHeight="1">
      <c r="E7" s="6" t="s">
        <v>6</v>
      </c>
      <c r="F7" s="220"/>
      <c r="G7" s="220"/>
      <c r="H7" s="220"/>
    </row>
    <row r="8" spans="1:10" ht="18" customHeight="1">
      <c r="E8" s="6" t="s">
        <v>2</v>
      </c>
      <c r="F8" s="220"/>
      <c r="G8" s="220"/>
      <c r="H8" s="220"/>
    </row>
    <row r="9" spans="1:10" ht="18" customHeight="1">
      <c r="E9" s="6" t="s">
        <v>1</v>
      </c>
      <c r="F9" s="219"/>
      <c r="G9" s="219"/>
      <c r="H9" s="219"/>
    </row>
    <row r="10" spans="1:10" ht="18" customHeight="1"/>
    <row r="11" spans="1:10" ht="36" customHeight="1">
      <c r="A11" s="222" t="s">
        <v>14</v>
      </c>
      <c r="B11" s="223"/>
      <c r="C11" s="223"/>
      <c r="D11" s="223"/>
      <c r="E11" s="223"/>
      <c r="F11" s="223"/>
      <c r="G11" s="223"/>
      <c r="H11" s="223"/>
    </row>
    <row r="12" spans="1:10" ht="50" customHeight="1">
      <c r="A12" s="224" t="s">
        <v>159</v>
      </c>
      <c r="B12" s="224"/>
      <c r="C12" s="224"/>
      <c r="D12" s="224"/>
      <c r="E12" s="224"/>
      <c r="F12" s="224"/>
      <c r="G12" s="224"/>
      <c r="H12" s="224"/>
    </row>
    <row r="13" spans="1:10" ht="18" customHeight="1"/>
    <row r="14" spans="1:10" ht="18" customHeight="1"/>
    <row r="15" spans="1:10" ht="18" customHeight="1">
      <c r="A15" s="225" t="s">
        <v>3</v>
      </c>
      <c r="B15" s="225"/>
      <c r="C15" s="225"/>
      <c r="D15" s="225"/>
      <c r="E15" s="225"/>
      <c r="F15" s="225"/>
      <c r="G15" s="225"/>
      <c r="H15" s="225"/>
    </row>
    <row r="16" spans="1:10" ht="18" customHeight="1"/>
    <row r="17" spans="1:9" ht="18" customHeight="1">
      <c r="A17" s="8" t="s">
        <v>15</v>
      </c>
      <c r="C17" s="226">
        <f>②積算内訳書!$I$21</f>
        <v>10000000</v>
      </c>
      <c r="D17" s="226"/>
    </row>
    <row r="18" spans="1:9" ht="18" customHeight="1">
      <c r="B18" s="4"/>
      <c r="C18" s="4"/>
      <c r="D18" s="4"/>
      <c r="E18" s="4"/>
      <c r="F18" s="4"/>
      <c r="G18" s="4"/>
      <c r="H18" s="4"/>
    </row>
    <row r="19" spans="1:9" ht="18" customHeight="1">
      <c r="A19" s="8" t="s">
        <v>16</v>
      </c>
      <c r="C19" s="3" t="s">
        <v>17</v>
      </c>
    </row>
    <row r="20" spans="1:9" ht="18" customHeight="1">
      <c r="I20" s="2"/>
    </row>
    <row r="21" spans="1:9" ht="18" customHeight="1">
      <c r="A21" s="8" t="s">
        <v>18</v>
      </c>
      <c r="C21" s="227">
        <v>0</v>
      </c>
      <c r="D21" s="227"/>
    </row>
    <row r="22" spans="1:9" ht="18" customHeight="1">
      <c r="I22" s="2"/>
    </row>
    <row r="23" spans="1:9" ht="18" customHeight="1">
      <c r="A23" s="3" t="s">
        <v>9</v>
      </c>
      <c r="I23" s="2"/>
    </row>
    <row r="24" spans="1:9" ht="18" customHeight="1">
      <c r="A24" s="9" t="s">
        <v>10</v>
      </c>
      <c r="B24" s="3" t="s">
        <v>19</v>
      </c>
      <c r="I24" s="2"/>
    </row>
    <row r="25" spans="1:9" ht="18" customHeight="1">
      <c r="A25" s="9" t="s">
        <v>11</v>
      </c>
      <c r="B25" s="3" t="s">
        <v>116</v>
      </c>
      <c r="I25" s="2"/>
    </row>
    <row r="26" spans="1:9" ht="18" customHeight="1">
      <c r="A26" s="9" t="s">
        <v>12</v>
      </c>
      <c r="B26" s="3" t="s">
        <v>13</v>
      </c>
      <c r="I26" s="2"/>
    </row>
    <row r="27" spans="1:9" ht="18" customHeight="1">
      <c r="A27" s="9"/>
      <c r="B27" s="3" t="s">
        <v>20</v>
      </c>
      <c r="I27" s="2"/>
    </row>
    <row r="28" spans="1:9" ht="18" customHeight="1">
      <c r="A28" s="9"/>
      <c r="B28" s="3" t="s">
        <v>117</v>
      </c>
      <c r="I28" s="2"/>
    </row>
    <row r="29" spans="1:9" ht="18" customHeight="1">
      <c r="A29" s="9"/>
      <c r="B29" s="3" t="s">
        <v>118</v>
      </c>
      <c r="I29" s="2"/>
    </row>
    <row r="30" spans="1:9" ht="18" customHeight="1">
      <c r="A30" s="9"/>
      <c r="I30" s="2"/>
    </row>
    <row r="31" spans="1:9" ht="18" customHeight="1">
      <c r="F31" s="11" t="s">
        <v>8</v>
      </c>
      <c r="G31" s="221"/>
      <c r="H31" s="221"/>
      <c r="I31" s="2"/>
    </row>
    <row r="32" spans="1:9" ht="18" customHeight="1">
      <c r="F32" s="12" t="s">
        <v>7</v>
      </c>
      <c r="G32" s="221"/>
      <c r="H32" s="221"/>
      <c r="I32" s="2"/>
    </row>
    <row r="33" spans="1:9" ht="18" customHeight="1">
      <c r="F33" s="11" t="s">
        <v>22</v>
      </c>
      <c r="G33" s="221"/>
      <c r="H33" s="221"/>
      <c r="I33" s="2"/>
    </row>
    <row r="34" spans="1:9" ht="18" customHeight="1">
      <c r="F34" s="11" t="s">
        <v>4</v>
      </c>
      <c r="G34" s="221"/>
      <c r="H34" s="221"/>
      <c r="I34" s="2"/>
    </row>
    <row r="35" spans="1:9" ht="18" customHeight="1">
      <c r="A35" s="5" t="s">
        <v>244</v>
      </c>
    </row>
    <row r="36" spans="1:9" ht="18" customHeight="1">
      <c r="A36" s="8" t="s">
        <v>245</v>
      </c>
    </row>
    <row r="37" spans="1:9" ht="18" customHeight="1">
      <c r="A37" s="4"/>
      <c r="B37" s="3" t="s">
        <v>246</v>
      </c>
      <c r="E37" s="6"/>
      <c r="F37" s="314"/>
      <c r="G37" s="314"/>
      <c r="H37" s="314"/>
    </row>
    <row r="38" spans="1:9" ht="18" customHeight="1" thickBot="1">
      <c r="B38" s="315" t="s">
        <v>247</v>
      </c>
      <c r="C38" s="316"/>
      <c r="D38" s="316"/>
      <c r="E38" s="316"/>
      <c r="F38" s="316"/>
      <c r="G38" s="316"/>
      <c r="H38" s="316"/>
    </row>
    <row r="39" spans="1:9" ht="18" customHeight="1" thickBot="1">
      <c r="B39" s="315" t="s">
        <v>248</v>
      </c>
      <c r="C39" s="317"/>
      <c r="D39" s="317"/>
      <c r="E39" s="317"/>
      <c r="F39" s="317"/>
      <c r="G39" s="317"/>
      <c r="H39" s="317"/>
    </row>
    <row r="40" spans="1:9" ht="100" customHeight="1">
      <c r="B40" s="224" t="s">
        <v>249</v>
      </c>
      <c r="C40" s="224"/>
      <c r="D40" s="224"/>
      <c r="E40" s="224"/>
      <c r="F40" s="224"/>
      <c r="G40" s="224"/>
      <c r="H40" s="224"/>
    </row>
    <row r="41" spans="1:9" ht="18" customHeight="1">
      <c r="B41" s="318" t="s">
        <v>250</v>
      </c>
      <c r="C41" s="318"/>
      <c r="D41" s="318"/>
      <c r="E41" s="318"/>
      <c r="F41" s="318"/>
      <c r="G41" s="318"/>
      <c r="H41" s="318"/>
    </row>
    <row r="42" spans="1:9" ht="18" customHeight="1">
      <c r="A42" s="315" t="s">
        <v>251</v>
      </c>
      <c r="B42" s="319" t="s">
        <v>252</v>
      </c>
      <c r="C42" s="319"/>
      <c r="D42" s="319"/>
      <c r="E42" s="319"/>
      <c r="F42" s="319"/>
      <c r="G42" s="319"/>
      <c r="H42" s="319"/>
    </row>
    <row r="43" spans="1:9" s="322" customFormat="1" ht="100" customHeight="1" thickBot="1">
      <c r="A43" s="320" t="s">
        <v>253</v>
      </c>
      <c r="B43" s="321"/>
      <c r="C43" s="321"/>
      <c r="D43" s="321"/>
      <c r="E43" s="321"/>
      <c r="F43" s="321"/>
      <c r="G43" s="321"/>
      <c r="H43" s="321"/>
    </row>
    <row r="44" spans="1:9" ht="18" customHeight="1" thickBot="1">
      <c r="B44" s="323" t="s">
        <v>254</v>
      </c>
      <c r="C44" s="323"/>
      <c r="D44" s="323"/>
      <c r="E44" s="323"/>
      <c r="F44" s="323"/>
      <c r="G44" s="323"/>
      <c r="H44" s="323"/>
    </row>
    <row r="45" spans="1:9" s="322" customFormat="1" ht="100" customHeight="1" thickBot="1">
      <c r="A45" s="7" t="s">
        <v>255</v>
      </c>
      <c r="B45" s="324" t="s">
        <v>256</v>
      </c>
      <c r="C45" s="324"/>
      <c r="D45" s="324"/>
      <c r="E45" s="324"/>
      <c r="F45" s="324"/>
      <c r="G45" s="324"/>
      <c r="H45" s="324"/>
    </row>
    <row r="46" spans="1:9" s="322" customFormat="1" ht="100" customHeight="1" thickBot="1">
      <c r="A46" s="7" t="s">
        <v>257</v>
      </c>
      <c r="B46" s="324" t="s">
        <v>258</v>
      </c>
      <c r="C46" s="324"/>
      <c r="D46" s="324"/>
      <c r="E46" s="324"/>
      <c r="F46" s="324"/>
      <c r="G46" s="324"/>
      <c r="H46" s="324"/>
    </row>
    <row r="47" spans="1:9">
      <c r="B47" s="318" t="s">
        <v>250</v>
      </c>
      <c r="C47" s="318"/>
      <c r="D47" s="318"/>
      <c r="E47" s="318"/>
      <c r="F47" s="318"/>
      <c r="G47" s="318"/>
      <c r="H47" s="318"/>
    </row>
    <row r="48" spans="1:9" ht="18" customHeight="1">
      <c r="A48" s="5" t="s">
        <v>259</v>
      </c>
    </row>
    <row r="49" spans="1:8" ht="18" customHeight="1">
      <c r="A49" s="8" t="s">
        <v>260</v>
      </c>
    </row>
    <row r="50" spans="1:8" ht="18" customHeight="1" thickBot="1">
      <c r="A50" s="325" t="s">
        <v>261</v>
      </c>
      <c r="B50" s="325"/>
      <c r="C50" s="316"/>
      <c r="D50" s="316"/>
      <c r="E50" s="316"/>
      <c r="F50" s="316"/>
      <c r="G50" s="316"/>
      <c r="H50" s="316"/>
    </row>
    <row r="51" spans="1:8" ht="18" customHeight="1" thickBot="1">
      <c r="A51" s="325" t="s">
        <v>262</v>
      </c>
      <c r="B51" s="325"/>
      <c r="C51" s="317"/>
      <c r="D51" s="317"/>
      <c r="E51" s="317"/>
      <c r="F51" s="317"/>
      <c r="G51" s="317"/>
      <c r="H51" s="317"/>
    </row>
    <row r="52" spans="1:8" ht="300" customHeight="1">
      <c r="A52" s="326" t="s">
        <v>263</v>
      </c>
      <c r="B52" s="326"/>
      <c r="C52" s="326"/>
      <c r="D52" s="326"/>
      <c r="E52" s="326"/>
      <c r="F52" s="326"/>
      <c r="G52" s="326"/>
      <c r="H52" s="326"/>
    </row>
    <row r="53" spans="1:8" ht="18" customHeight="1">
      <c r="A53" s="7"/>
      <c r="B53" s="7"/>
      <c r="C53" s="7"/>
      <c r="D53" s="7"/>
      <c r="E53" s="7"/>
      <c r="F53" s="7"/>
      <c r="G53" s="7"/>
      <c r="H53" s="7"/>
    </row>
    <row r="54" spans="1:8" ht="18" customHeight="1" thickBot="1">
      <c r="A54" s="325" t="s">
        <v>261</v>
      </c>
      <c r="B54" s="325"/>
      <c r="C54" s="316"/>
      <c r="D54" s="316"/>
      <c r="E54" s="316"/>
      <c r="F54" s="316"/>
      <c r="G54" s="316"/>
      <c r="H54" s="316"/>
    </row>
    <row r="55" spans="1:8" ht="18" customHeight="1" thickBot="1">
      <c r="A55" s="325" t="s">
        <v>262</v>
      </c>
      <c r="B55" s="325"/>
      <c r="C55" s="317"/>
      <c r="D55" s="317"/>
      <c r="E55" s="317"/>
      <c r="F55" s="317"/>
      <c r="G55" s="317"/>
      <c r="H55" s="317"/>
    </row>
    <row r="56" spans="1:8" ht="300" customHeight="1">
      <c r="A56" s="326" t="s">
        <v>264</v>
      </c>
      <c r="B56" s="326"/>
      <c r="C56" s="326"/>
      <c r="D56" s="326"/>
      <c r="E56" s="326"/>
      <c r="F56" s="326"/>
      <c r="G56" s="326"/>
      <c r="H56" s="326"/>
    </row>
    <row r="57" spans="1:8" ht="18" customHeight="1">
      <c r="A57" s="5" t="s">
        <v>265</v>
      </c>
    </row>
    <row r="58" spans="1:8" ht="18" customHeight="1">
      <c r="A58" s="8" t="s">
        <v>260</v>
      </c>
    </row>
    <row r="59" spans="1:8" ht="18" customHeight="1" thickBot="1">
      <c r="A59" s="325" t="s">
        <v>261</v>
      </c>
      <c r="B59" s="325"/>
      <c r="C59" s="316"/>
      <c r="D59" s="316"/>
      <c r="E59" s="316"/>
      <c r="F59" s="316"/>
      <c r="G59" s="316"/>
      <c r="H59" s="316"/>
    </row>
    <row r="60" spans="1:8" ht="18" customHeight="1" thickBot="1">
      <c r="A60" s="325" t="s">
        <v>262</v>
      </c>
      <c r="B60" s="325"/>
      <c r="C60" s="317"/>
      <c r="D60" s="317"/>
      <c r="E60" s="317"/>
      <c r="F60" s="317"/>
      <c r="G60" s="317"/>
      <c r="H60" s="317"/>
    </row>
    <row r="61" spans="1:8" ht="300" customHeight="1">
      <c r="A61" s="326" t="s">
        <v>266</v>
      </c>
      <c r="B61" s="326"/>
      <c r="C61" s="326"/>
      <c r="D61" s="326"/>
      <c r="E61" s="326"/>
      <c r="F61" s="326"/>
      <c r="G61" s="326"/>
      <c r="H61" s="326"/>
    </row>
    <row r="62" spans="1:8" ht="18" customHeight="1">
      <c r="A62" s="7"/>
      <c r="B62" s="7"/>
      <c r="C62" s="7"/>
      <c r="D62" s="7"/>
      <c r="E62" s="7"/>
      <c r="F62" s="7"/>
      <c r="G62" s="7"/>
      <c r="H62" s="7"/>
    </row>
    <row r="63" spans="1:8" ht="18" customHeight="1" thickBot="1">
      <c r="A63" s="325" t="s">
        <v>261</v>
      </c>
      <c r="B63" s="325"/>
      <c r="C63" s="316"/>
      <c r="D63" s="316"/>
      <c r="E63" s="316"/>
      <c r="F63" s="316"/>
      <c r="G63" s="316"/>
      <c r="H63" s="316"/>
    </row>
    <row r="64" spans="1:8" ht="18" customHeight="1" thickBot="1">
      <c r="A64" s="325" t="s">
        <v>262</v>
      </c>
      <c r="B64" s="325"/>
      <c r="C64" s="317"/>
      <c r="D64" s="317"/>
      <c r="E64" s="317"/>
      <c r="F64" s="317"/>
      <c r="G64" s="317"/>
      <c r="H64" s="317"/>
    </row>
    <row r="65" spans="1:11" ht="300" customHeight="1">
      <c r="A65" s="326" t="s">
        <v>267</v>
      </c>
      <c r="B65" s="326"/>
      <c r="C65" s="326"/>
      <c r="D65" s="326"/>
      <c r="E65" s="326"/>
      <c r="F65" s="326"/>
      <c r="G65" s="326"/>
      <c r="H65" s="326"/>
    </row>
    <row r="66" spans="1:11">
      <c r="A66" s="327" t="s">
        <v>268</v>
      </c>
      <c r="B66" s="327"/>
      <c r="C66" s="327"/>
      <c r="D66" s="327"/>
      <c r="E66" s="327"/>
      <c r="F66" s="327"/>
      <c r="G66" s="327"/>
      <c r="H66" s="327"/>
      <c r="I66" s="327"/>
      <c r="J66" s="327"/>
      <c r="K66" s="327"/>
    </row>
    <row r="67" spans="1:11" customFormat="1" ht="24" customHeight="1">
      <c r="A67" s="5" t="s">
        <v>269</v>
      </c>
    </row>
    <row r="68" spans="1:11" customFormat="1" ht="21" customHeight="1">
      <c r="A68" s="328" t="s">
        <v>270</v>
      </c>
      <c r="B68" s="3"/>
      <c r="C68" s="3"/>
      <c r="D68" s="3"/>
      <c r="E68" s="3"/>
      <c r="F68" s="3"/>
      <c r="G68" s="3"/>
      <c r="H68" s="3"/>
    </row>
    <row r="69" spans="1:11" ht="21" customHeight="1" thickBot="1">
      <c r="A69" s="325" t="s">
        <v>261</v>
      </c>
      <c r="B69" s="325"/>
      <c r="C69" s="316"/>
      <c r="D69" s="316"/>
      <c r="E69" s="316"/>
      <c r="F69" s="316"/>
      <c r="G69" s="316"/>
      <c r="H69" s="316"/>
    </row>
    <row r="70" spans="1:11" ht="21" customHeight="1" thickBot="1">
      <c r="A70" s="325" t="s">
        <v>262</v>
      </c>
      <c r="B70" s="325"/>
      <c r="C70" s="317"/>
      <c r="D70" s="317"/>
      <c r="E70" s="317"/>
      <c r="F70" s="317"/>
      <c r="G70" s="317"/>
      <c r="H70" s="317"/>
    </row>
    <row r="71" spans="1:11" customFormat="1" ht="21" customHeight="1">
      <c r="A71" s="329" t="s">
        <v>271</v>
      </c>
      <c r="B71" s="329"/>
      <c r="C71" s="329"/>
      <c r="D71" s="329"/>
      <c r="E71" s="329"/>
      <c r="F71" s="329"/>
      <c r="G71" s="329"/>
      <c r="H71" s="329"/>
    </row>
    <row r="72" spans="1:11" customFormat="1" ht="21" customHeight="1">
      <c r="A72" s="329"/>
      <c r="B72" s="329"/>
      <c r="C72" s="329"/>
      <c r="D72" s="329"/>
      <c r="E72" s="329"/>
      <c r="F72" s="329"/>
      <c r="G72" s="329"/>
      <c r="H72" s="329"/>
    </row>
    <row r="73" spans="1:11" customFormat="1" ht="21" customHeight="1">
      <c r="A73" s="329"/>
      <c r="B73" s="329"/>
      <c r="C73" s="329"/>
      <c r="D73" s="329"/>
      <c r="E73" s="329"/>
      <c r="F73" s="329"/>
      <c r="G73" s="329"/>
      <c r="H73" s="329"/>
    </row>
    <row r="74" spans="1:11" customFormat="1" ht="21" customHeight="1">
      <c r="A74" s="329"/>
      <c r="B74" s="329"/>
      <c r="C74" s="329"/>
      <c r="D74" s="329"/>
      <c r="E74" s="329"/>
      <c r="F74" s="329"/>
      <c r="G74" s="329"/>
      <c r="H74" s="329"/>
    </row>
    <row r="75" spans="1:11" customFormat="1" ht="21" customHeight="1">
      <c r="A75" s="329"/>
      <c r="B75" s="329"/>
      <c r="C75" s="329"/>
      <c r="D75" s="329"/>
      <c r="E75" s="329"/>
      <c r="F75" s="329"/>
      <c r="G75" s="329"/>
      <c r="H75" s="329"/>
    </row>
    <row r="76" spans="1:11" customFormat="1" ht="21" customHeight="1">
      <c r="A76" s="329"/>
      <c r="B76" s="329"/>
      <c r="C76" s="329"/>
      <c r="D76" s="329"/>
      <c r="E76" s="329"/>
      <c r="F76" s="329"/>
      <c r="G76" s="329"/>
      <c r="H76" s="329"/>
    </row>
    <row r="77" spans="1:11" customFormat="1" ht="21" customHeight="1">
      <c r="A77" s="329"/>
      <c r="B77" s="329"/>
      <c r="C77" s="329"/>
      <c r="D77" s="329"/>
      <c r="E77" s="329"/>
      <c r="F77" s="329"/>
      <c r="G77" s="329"/>
      <c r="H77" s="329"/>
    </row>
    <row r="78" spans="1:11" customFormat="1" ht="21" customHeight="1">
      <c r="A78" s="329"/>
      <c r="B78" s="329"/>
      <c r="C78" s="329"/>
      <c r="D78" s="329"/>
      <c r="E78" s="329"/>
      <c r="F78" s="329"/>
      <c r="G78" s="329"/>
      <c r="H78" s="329"/>
    </row>
    <row r="79" spans="1:11" customFormat="1" ht="21" customHeight="1">
      <c r="A79" s="329"/>
      <c r="B79" s="329"/>
      <c r="C79" s="329"/>
      <c r="D79" s="329"/>
      <c r="E79" s="329"/>
      <c r="F79" s="329"/>
      <c r="G79" s="329"/>
      <c r="H79" s="329"/>
    </row>
    <row r="80" spans="1:11" customFormat="1" ht="21" customHeight="1">
      <c r="A80" s="329"/>
      <c r="B80" s="329"/>
      <c r="C80" s="329"/>
      <c r="D80" s="329"/>
      <c r="E80" s="329"/>
      <c r="F80" s="329"/>
      <c r="G80" s="329"/>
      <c r="H80" s="329"/>
    </row>
    <row r="81" spans="1:8" customFormat="1" ht="21" customHeight="1">
      <c r="A81" s="329"/>
      <c r="B81" s="329"/>
      <c r="C81" s="329"/>
      <c r="D81" s="329"/>
      <c r="E81" s="329"/>
      <c r="F81" s="329"/>
      <c r="G81" s="329"/>
      <c r="H81" s="329"/>
    </row>
    <row r="82" spans="1:8" customFormat="1" ht="21" customHeight="1">
      <c r="A82" s="329"/>
      <c r="B82" s="329"/>
      <c r="C82" s="329"/>
      <c r="D82" s="329"/>
      <c r="E82" s="329"/>
      <c r="F82" s="329"/>
      <c r="G82" s="329"/>
      <c r="H82" s="329"/>
    </row>
    <row r="83" spans="1:8" customFormat="1" ht="21" customHeight="1">
      <c r="A83" s="330"/>
      <c r="B83" s="330"/>
      <c r="C83" s="330"/>
      <c r="D83" s="330"/>
      <c r="E83" s="330"/>
      <c r="F83" s="330"/>
      <c r="G83" s="330"/>
      <c r="H83" s="330"/>
    </row>
    <row r="84" spans="1:8" customFormat="1" ht="21" customHeight="1">
      <c r="A84" s="328" t="s">
        <v>272</v>
      </c>
      <c r="B84" s="3"/>
      <c r="C84" s="3"/>
      <c r="D84" s="3"/>
      <c r="E84" s="3"/>
      <c r="F84" s="3"/>
      <c r="G84" s="3"/>
      <c r="H84" s="3"/>
    </row>
    <row r="85" spans="1:8" ht="21" customHeight="1" thickBot="1">
      <c r="A85" s="325" t="s">
        <v>261</v>
      </c>
      <c r="B85" s="325"/>
      <c r="C85" s="316"/>
      <c r="D85" s="316"/>
      <c r="E85" s="316"/>
      <c r="F85" s="316"/>
      <c r="G85" s="316"/>
      <c r="H85" s="316"/>
    </row>
    <row r="86" spans="1:8" ht="21" customHeight="1" thickBot="1">
      <c r="A86" s="325" t="s">
        <v>262</v>
      </c>
      <c r="B86" s="325"/>
      <c r="C86" s="317"/>
      <c r="D86" s="317"/>
      <c r="E86" s="317"/>
      <c r="F86" s="317"/>
      <c r="G86" s="317"/>
      <c r="H86" s="317"/>
    </row>
    <row r="87" spans="1:8" customFormat="1" ht="21" customHeight="1">
      <c r="A87" s="3"/>
      <c r="B87" s="3"/>
      <c r="C87" s="3"/>
      <c r="D87" s="3"/>
      <c r="E87" s="3"/>
      <c r="F87" s="3"/>
      <c r="G87" s="3"/>
      <c r="H87" s="3"/>
    </row>
    <row r="88" spans="1:8" customFormat="1" ht="21" customHeight="1">
      <c r="A88" s="3"/>
      <c r="B88" s="3"/>
      <c r="C88" s="3"/>
      <c r="D88" s="3"/>
      <c r="E88" s="3"/>
      <c r="F88" s="3"/>
      <c r="G88" s="3"/>
      <c r="H88" s="3"/>
    </row>
    <row r="89" spans="1:8" customFormat="1" ht="21" customHeight="1">
      <c r="A89" s="3"/>
      <c r="B89" s="3"/>
      <c r="C89" s="3"/>
      <c r="D89" s="3"/>
      <c r="E89" s="3"/>
      <c r="F89" s="3"/>
      <c r="G89" s="3"/>
      <c r="H89" s="3"/>
    </row>
    <row r="90" spans="1:8" customFormat="1" ht="21" customHeight="1">
      <c r="A90" s="3"/>
      <c r="B90" s="3"/>
      <c r="C90" s="3"/>
      <c r="D90" s="3"/>
      <c r="E90" s="3"/>
      <c r="F90" s="3"/>
      <c r="G90" s="3"/>
      <c r="H90" s="3"/>
    </row>
    <row r="91" spans="1:8" customFormat="1" ht="21" customHeight="1">
      <c r="A91" s="3"/>
      <c r="B91" s="3"/>
      <c r="C91" s="3"/>
      <c r="D91" s="3"/>
      <c r="E91" s="3"/>
      <c r="F91" s="3"/>
      <c r="G91" s="3"/>
      <c r="H91" s="3"/>
    </row>
    <row r="92" spans="1:8" customFormat="1" ht="21" customHeight="1">
      <c r="A92" s="3"/>
      <c r="B92" s="3"/>
      <c r="C92" s="3"/>
      <c r="D92" s="3"/>
      <c r="E92" s="3"/>
      <c r="F92" s="3"/>
      <c r="G92" s="3"/>
      <c r="H92" s="3"/>
    </row>
    <row r="93" spans="1:8" customFormat="1" ht="21" customHeight="1">
      <c r="A93" s="3"/>
      <c r="B93" s="3"/>
      <c r="C93" s="3"/>
      <c r="D93" s="3"/>
      <c r="E93" s="3"/>
      <c r="F93" s="3"/>
      <c r="G93" s="3"/>
      <c r="H93" s="3"/>
    </row>
    <row r="94" spans="1:8" customFormat="1" ht="21" customHeight="1">
      <c r="A94" s="3"/>
      <c r="B94" s="3"/>
      <c r="C94" s="3"/>
      <c r="D94" s="3"/>
      <c r="E94" s="3"/>
      <c r="F94" s="3"/>
      <c r="G94" s="3"/>
      <c r="H94" s="3"/>
    </row>
    <row r="95" spans="1:8" customFormat="1" ht="21" customHeight="1">
      <c r="A95" s="3"/>
      <c r="B95" s="3"/>
      <c r="C95" s="3"/>
      <c r="D95" s="3"/>
      <c r="E95" s="3"/>
      <c r="F95" s="3"/>
      <c r="G95" s="3"/>
      <c r="H95" s="3"/>
    </row>
    <row r="96" spans="1:8" customFormat="1" ht="21" customHeight="1">
      <c r="A96" s="3"/>
      <c r="B96" s="3"/>
      <c r="C96" s="3"/>
      <c r="D96" s="3"/>
      <c r="E96" s="3"/>
      <c r="F96" s="3"/>
      <c r="G96" s="3"/>
      <c r="H96" s="3"/>
    </row>
  </sheetData>
  <mergeCells count="54">
    <mergeCell ref="A71:H82"/>
    <mergeCell ref="A85:B85"/>
    <mergeCell ref="C85:H85"/>
    <mergeCell ref="A86:B86"/>
    <mergeCell ref="C86:H86"/>
    <mergeCell ref="A66:K66"/>
    <mergeCell ref="A69:B69"/>
    <mergeCell ref="C69:H69"/>
    <mergeCell ref="A70:B70"/>
    <mergeCell ref="C70:H70"/>
    <mergeCell ref="A63:B63"/>
    <mergeCell ref="C63:H63"/>
    <mergeCell ref="A64:B64"/>
    <mergeCell ref="C64:H64"/>
    <mergeCell ref="A65:H65"/>
    <mergeCell ref="A59:B59"/>
    <mergeCell ref="C59:H59"/>
    <mergeCell ref="A60:B60"/>
    <mergeCell ref="C60:H60"/>
    <mergeCell ref="A61:H61"/>
    <mergeCell ref="A54:B54"/>
    <mergeCell ref="C54:H54"/>
    <mergeCell ref="A55:B55"/>
    <mergeCell ref="C55:H55"/>
    <mergeCell ref="A56:H56"/>
    <mergeCell ref="A50:B50"/>
    <mergeCell ref="C50:H50"/>
    <mergeCell ref="A51:B51"/>
    <mergeCell ref="C51:H51"/>
    <mergeCell ref="A52:H52"/>
    <mergeCell ref="B43:H43"/>
    <mergeCell ref="B44:H44"/>
    <mergeCell ref="B45:H45"/>
    <mergeCell ref="B46:H46"/>
    <mergeCell ref="B47:H47"/>
    <mergeCell ref="C38:H38"/>
    <mergeCell ref="C39:H39"/>
    <mergeCell ref="B40:H40"/>
    <mergeCell ref="B41:H41"/>
    <mergeCell ref="B42:H42"/>
    <mergeCell ref="G31:H31"/>
    <mergeCell ref="G32:H32"/>
    <mergeCell ref="G33:H33"/>
    <mergeCell ref="G34:H34"/>
    <mergeCell ref="A11:H11"/>
    <mergeCell ref="A12:H12"/>
    <mergeCell ref="A15:H15"/>
    <mergeCell ref="C17:D17"/>
    <mergeCell ref="C21:D21"/>
    <mergeCell ref="F5:H5"/>
    <mergeCell ref="F6:H6"/>
    <mergeCell ref="F7:H7"/>
    <mergeCell ref="F8:H8"/>
    <mergeCell ref="F9:H9"/>
  </mergeCells>
  <phoneticPr fontId="1"/>
  <hyperlinks>
    <hyperlink ref="J2" location="INDEX!A1" display="INDEXへ" xr:uid="{66C06D70-6964-4156-97B7-FA9877F246E9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cellComments="asDisplayed" r:id="rId1"/>
  <rowBreaks count="4" manualBreakCount="4">
    <brk id="34" max="7" man="1"/>
    <brk id="47" max="7" man="1"/>
    <brk id="56" max="7" man="1"/>
    <brk id="66" max="7" man="1"/>
  </row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FD1B9-365C-4450-A4B2-EC33F013C5FF}">
  <sheetPr>
    <tabColor rgb="FFFDFEE2"/>
  </sheetPr>
  <dimension ref="A1:K50"/>
  <sheetViews>
    <sheetView showGridLines="0" view="pageBreakPreview" topLeftCell="A19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54" t="s">
        <v>61</v>
      </c>
      <c r="C2" s="254"/>
      <c r="D2" s="254"/>
      <c r="E2" s="254"/>
      <c r="F2" s="254"/>
      <c r="G2" s="254"/>
      <c r="H2" s="254"/>
      <c r="I2" s="56"/>
      <c r="J2" s="186" t="s">
        <v>165</v>
      </c>
    </row>
    <row r="3" spans="1:11" ht="18" customHeight="1" thickBot="1">
      <c r="G3" s="58" t="s">
        <v>47</v>
      </c>
      <c r="H3" s="94" t="s">
        <v>162</v>
      </c>
    </row>
    <row r="4" spans="1:11" ht="18" customHeight="1" thickBot="1">
      <c r="B4" s="56"/>
      <c r="C4" s="56"/>
      <c r="D4" s="56"/>
      <c r="E4" s="56"/>
      <c r="F4" s="56"/>
      <c r="G4" s="59" t="s">
        <v>48</v>
      </c>
      <c r="H4" s="95" t="s">
        <v>241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237</v>
      </c>
      <c r="C6" s="61" t="s">
        <v>60</v>
      </c>
      <c r="D6" s="61"/>
      <c r="E6" s="61"/>
      <c r="F6" s="61"/>
      <c r="G6" s="61"/>
      <c r="H6" s="61"/>
    </row>
    <row r="7" spans="1:11" ht="18" customHeight="1">
      <c r="B7" s="88" t="s">
        <v>31</v>
      </c>
      <c r="C7" s="61"/>
      <c r="D7" s="61"/>
      <c r="E7" s="61"/>
      <c r="F7" s="61"/>
      <c r="G7" s="61"/>
      <c r="H7" s="61"/>
    </row>
    <row r="8" spans="1:11" ht="18" customHeight="1">
      <c r="B8" s="251" t="s">
        <v>33</v>
      </c>
      <c r="C8" s="251"/>
      <c r="D8" s="251"/>
      <c r="E8" s="61"/>
      <c r="F8" s="61"/>
      <c r="G8" s="61"/>
      <c r="H8" s="61"/>
    </row>
    <row r="9" spans="1:11" ht="18" customHeight="1">
      <c r="B9" s="250"/>
      <c r="C9" s="250"/>
      <c r="D9" s="250"/>
      <c r="E9" s="250"/>
      <c r="G9" s="251" t="s">
        <v>204</v>
      </c>
      <c r="H9" s="251"/>
    </row>
    <row r="10" spans="1:11" ht="18" customHeight="1">
      <c r="B10" s="255" t="s">
        <v>77</v>
      </c>
      <c r="C10" s="256"/>
      <c r="D10" s="61"/>
      <c r="E10" s="61"/>
      <c r="G10" s="259" t="s">
        <v>34</v>
      </c>
      <c r="H10" s="259"/>
    </row>
    <row r="11" spans="1:11" ht="18" customHeight="1">
      <c r="B11" s="257" t="s">
        <v>78</v>
      </c>
      <c r="C11" s="258"/>
      <c r="D11" s="61"/>
      <c r="E11" s="63"/>
      <c r="F11" s="96" t="s">
        <v>111</v>
      </c>
      <c r="G11" s="251" t="s">
        <v>179</v>
      </c>
      <c r="H11" s="251"/>
    </row>
    <row r="12" spans="1:11" ht="18" customHeight="1">
      <c r="B12" s="253">
        <f>H42</f>
        <v>22110000</v>
      </c>
      <c r="C12" s="253"/>
      <c r="D12" s="61"/>
      <c r="E12" s="61"/>
      <c r="F12" s="96" t="s">
        <v>32</v>
      </c>
      <c r="G12" s="251"/>
      <c r="H12" s="251"/>
    </row>
    <row r="13" spans="1:11" ht="18" customHeight="1">
      <c r="B13" s="64"/>
      <c r="C13" s="250"/>
      <c r="D13" s="250"/>
      <c r="E13" s="250"/>
      <c r="F13" s="96" t="s">
        <v>112</v>
      </c>
      <c r="G13" s="252" t="s">
        <v>113</v>
      </c>
      <c r="H13" s="252"/>
    </row>
    <row r="14" spans="1:11" ht="18" customHeight="1">
      <c r="B14" s="62" t="s">
        <v>35</v>
      </c>
      <c r="C14" s="97" t="s">
        <v>162</v>
      </c>
      <c r="D14" s="65"/>
      <c r="E14" s="61"/>
      <c r="F14" s="96" t="s">
        <v>114</v>
      </c>
      <c r="G14" s="251" t="s">
        <v>180</v>
      </c>
      <c r="H14" s="251"/>
    </row>
    <row r="15" spans="1:11" ht="18" customHeight="1">
      <c r="B15" s="62" t="s">
        <v>36</v>
      </c>
      <c r="C15" s="98" t="s">
        <v>39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97" t="s">
        <v>162</v>
      </c>
      <c r="D16" s="260" t="s">
        <v>205</v>
      </c>
      <c r="E16" s="261"/>
      <c r="F16" s="261"/>
      <c r="G16" s="261"/>
      <c r="H16" s="261"/>
    </row>
    <row r="17" spans="1:8" ht="18" customHeight="1">
      <c r="B17" s="62" t="s">
        <v>38</v>
      </c>
      <c r="C17" s="173" t="s">
        <v>40</v>
      </c>
      <c r="D17" s="262"/>
      <c r="E17" s="263"/>
      <c r="F17" s="263"/>
      <c r="G17" s="263"/>
      <c r="H17" s="263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41</v>
      </c>
      <c r="C19" s="71" t="s">
        <v>42</v>
      </c>
      <c r="D19" s="62" t="s">
        <v>43</v>
      </c>
      <c r="E19" s="62" t="s">
        <v>29</v>
      </c>
      <c r="F19" s="62" t="s">
        <v>44</v>
      </c>
      <c r="G19" s="72" t="s">
        <v>45</v>
      </c>
      <c r="H19" s="62" t="s">
        <v>46</v>
      </c>
    </row>
    <row r="20" spans="1:8" ht="18" customHeight="1">
      <c r="A20" s="264" t="s">
        <v>97</v>
      </c>
      <c r="B20" s="73" t="s">
        <v>99</v>
      </c>
      <c r="C20" s="35" t="str">
        <f>IF(B20="","",VLOOKUP(B20,LIST!$A$1:$B$9,2,FALSE))</f>
        <v>備品購入費</v>
      </c>
      <c r="D20" s="74" t="s">
        <v>50</v>
      </c>
      <c r="E20" s="75">
        <v>5</v>
      </c>
      <c r="F20" s="75" t="s">
        <v>55</v>
      </c>
      <c r="G20" s="76">
        <v>50000</v>
      </c>
      <c r="H20" s="76">
        <f>G20*E20</f>
        <v>250000</v>
      </c>
    </row>
    <row r="21" spans="1:8" ht="18" customHeight="1">
      <c r="A21" s="265"/>
      <c r="B21" s="73" t="s">
        <v>99</v>
      </c>
      <c r="C21" s="35" t="str">
        <f>IF(B21="","",VLOOKUP(B21,LIST!$A$1:$B$9,2,FALSE))</f>
        <v>備品購入費</v>
      </c>
      <c r="D21" s="74" t="s">
        <v>51</v>
      </c>
      <c r="E21" s="75">
        <v>1</v>
      </c>
      <c r="F21" s="75" t="s">
        <v>56</v>
      </c>
      <c r="G21" s="76">
        <v>2500000</v>
      </c>
      <c r="H21" s="76">
        <f t="shared" ref="H21:H39" si="0">G21*E21</f>
        <v>2500000</v>
      </c>
    </row>
    <row r="22" spans="1:8" ht="18" customHeight="1">
      <c r="A22" s="265"/>
      <c r="B22" s="73" t="s">
        <v>102</v>
      </c>
      <c r="C22" s="35" t="str">
        <f>IF(B22="","",VLOOKUP(B22,LIST!$A$1:$B$9,2,FALSE))</f>
        <v>委託料</v>
      </c>
      <c r="D22" s="74" t="s">
        <v>52</v>
      </c>
      <c r="E22" s="75">
        <v>7</v>
      </c>
      <c r="F22" s="75" t="s">
        <v>57</v>
      </c>
      <c r="G22" s="76">
        <v>15000</v>
      </c>
      <c r="H22" s="76">
        <f t="shared" si="0"/>
        <v>105000</v>
      </c>
    </row>
    <row r="23" spans="1:8" ht="18" customHeight="1">
      <c r="A23" s="265"/>
      <c r="B23" s="73" t="s">
        <v>67</v>
      </c>
      <c r="C23" s="35" t="str">
        <f>IF(B23="","",VLOOKUP(B23,LIST!$A$1:$B$9,2,FALSE))</f>
        <v>委託料</v>
      </c>
      <c r="D23" s="74" t="s">
        <v>53</v>
      </c>
      <c r="E23" s="75">
        <v>1</v>
      </c>
      <c r="F23" s="75" t="s">
        <v>56</v>
      </c>
      <c r="G23" s="76">
        <v>30000</v>
      </c>
      <c r="H23" s="76">
        <f t="shared" si="0"/>
        <v>30000</v>
      </c>
    </row>
    <row r="24" spans="1:8" ht="18" customHeight="1" thickBot="1">
      <c r="A24" s="266"/>
      <c r="B24" s="77" t="s">
        <v>68</v>
      </c>
      <c r="C24" s="87" t="str">
        <f>IF(B24="","",VLOOKUP(B24,LIST!$A$1:$B$9,2,FALSE))</f>
        <v>役務費：通信運搬費</v>
      </c>
      <c r="D24" s="78" t="s">
        <v>54</v>
      </c>
      <c r="E24" s="79">
        <v>1</v>
      </c>
      <c r="F24" s="79" t="s">
        <v>56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101</v>
      </c>
      <c r="C25" s="100" t="str">
        <f>IF(B25="","",VLOOKUP(B25,LIST!$A$1:$B$9,2,FALSE))</f>
        <v>備品購入費</v>
      </c>
      <c r="D25" s="91" t="s">
        <v>206</v>
      </c>
      <c r="E25" s="89">
        <v>1</v>
      </c>
      <c r="F25" s="89" t="s">
        <v>56</v>
      </c>
      <c r="G25" s="90">
        <v>20000000</v>
      </c>
      <c r="H25" s="82">
        <f t="shared" si="0"/>
        <v>20000000</v>
      </c>
    </row>
    <row r="26" spans="1:8" ht="26.5" customHeight="1">
      <c r="A26" s="83">
        <v>2</v>
      </c>
      <c r="B26" s="174" t="s">
        <v>68</v>
      </c>
      <c r="C26" s="100" t="str">
        <f>IF(B26="","",VLOOKUP(B26,LIST!$A$1:$B$9,2,FALSE))</f>
        <v>役務費：通信運搬費</v>
      </c>
      <c r="D26" s="91" t="s">
        <v>207</v>
      </c>
      <c r="E26" s="89">
        <v>1</v>
      </c>
      <c r="F26" s="89" t="s">
        <v>56</v>
      </c>
      <c r="G26" s="93">
        <v>100000</v>
      </c>
      <c r="H26" s="82">
        <f t="shared" si="0"/>
        <v>100000</v>
      </c>
    </row>
    <row r="27" spans="1:8" ht="26.5" customHeight="1">
      <c r="A27" s="83">
        <v>3</v>
      </c>
      <c r="B27" s="174"/>
      <c r="C27" s="100" t="str">
        <f>IF(B27="","",VLOOKUP(B27,LIST!$A$1:$B$9,2,FALSE))</f>
        <v/>
      </c>
      <c r="D27" s="91"/>
      <c r="E27" s="92"/>
      <c r="F27" s="92"/>
      <c r="G27" s="93"/>
      <c r="H27" s="82">
        <f t="shared" si="0"/>
        <v>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0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0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0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77"/>
      <c r="E40" s="277"/>
      <c r="F40" s="61"/>
      <c r="G40" s="62" t="s">
        <v>27</v>
      </c>
      <c r="H40" s="86">
        <f>SUM(H25:H39)</f>
        <v>20100000</v>
      </c>
    </row>
    <row r="41" spans="1:8" ht="25.5" customHeight="1">
      <c r="B41" s="84"/>
      <c r="C41" s="85"/>
      <c r="D41" s="273"/>
      <c r="E41" s="273"/>
      <c r="F41" s="61"/>
      <c r="G41" s="62" t="s">
        <v>58</v>
      </c>
      <c r="H41" s="86">
        <f>INT(H40*0.1)</f>
        <v>2010000</v>
      </c>
    </row>
    <row r="42" spans="1:8" ht="25.5" customHeight="1">
      <c r="B42" s="84"/>
      <c r="C42" s="85"/>
      <c r="D42" s="273"/>
      <c r="E42" s="273"/>
      <c r="F42" s="61"/>
      <c r="G42" s="62" t="s">
        <v>59</v>
      </c>
      <c r="H42" s="86">
        <f>SUM(H40:H41)</f>
        <v>22110000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74" t="s">
        <v>28</v>
      </c>
      <c r="B45" s="275"/>
      <c r="C45" s="275"/>
      <c r="D45" s="275"/>
      <c r="E45" s="275"/>
      <c r="F45" s="275"/>
      <c r="G45" s="275"/>
      <c r="H45" s="276"/>
    </row>
    <row r="46" spans="1:8" ht="18" customHeight="1">
      <c r="A46" s="267"/>
      <c r="B46" s="268"/>
      <c r="C46" s="268"/>
      <c r="D46" s="268"/>
      <c r="E46" s="268"/>
      <c r="F46" s="268"/>
      <c r="G46" s="268"/>
      <c r="H46" s="269"/>
    </row>
    <row r="47" spans="1:8" ht="18" customHeight="1">
      <c r="A47" s="267"/>
      <c r="B47" s="268"/>
      <c r="C47" s="268"/>
      <c r="D47" s="268"/>
      <c r="E47" s="268"/>
      <c r="F47" s="268"/>
      <c r="G47" s="268"/>
      <c r="H47" s="269"/>
    </row>
    <row r="48" spans="1:8" ht="18" customHeight="1">
      <c r="A48" s="267"/>
      <c r="B48" s="268"/>
      <c r="C48" s="268"/>
      <c r="D48" s="268"/>
      <c r="E48" s="268"/>
      <c r="F48" s="268"/>
      <c r="G48" s="268"/>
      <c r="H48" s="269"/>
    </row>
    <row r="49" spans="1:8" ht="18" customHeight="1">
      <c r="A49" s="267"/>
      <c r="B49" s="268"/>
      <c r="C49" s="268"/>
      <c r="D49" s="268"/>
      <c r="E49" s="268"/>
      <c r="F49" s="268"/>
      <c r="G49" s="268"/>
      <c r="H49" s="269"/>
    </row>
    <row r="50" spans="1:8" ht="18" customHeight="1" thickBot="1">
      <c r="A50" s="270"/>
      <c r="B50" s="271"/>
      <c r="C50" s="271"/>
      <c r="D50" s="271"/>
      <c r="E50" s="271"/>
      <c r="F50" s="271"/>
      <c r="G50" s="271"/>
      <c r="H50" s="272"/>
    </row>
  </sheetData>
  <dataConsolidate/>
  <mergeCells count="25">
    <mergeCell ref="G14:H14"/>
    <mergeCell ref="G15:H15"/>
    <mergeCell ref="D16:H17"/>
    <mergeCell ref="B2:H2"/>
    <mergeCell ref="B8:D8"/>
    <mergeCell ref="B9:E9"/>
    <mergeCell ref="G9:H9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dataValidations count="1">
    <dataValidation type="list" allowBlank="1" showInputMessage="1" showErrorMessage="1" sqref="B20:B39" xr:uid="{DF7B81A1-91B0-49CA-B3A3-2347889F0D8D}">
      <formula1>LIST</formula1>
    </dataValidation>
  </dataValidations>
  <hyperlinks>
    <hyperlink ref="G13" r:id="rId1" xr:uid="{5C64267D-6618-4E59-90D2-293D7473AB7A}"/>
    <hyperlink ref="J2" location="INDEX!A1" display="INDEXへ" xr:uid="{B7419366-9BBC-4F32-B630-5FC68CF767EB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62896-8769-43FC-8B5A-5F2A06E68508}">
  <sheetPr>
    <tabColor rgb="FFFDFEE2"/>
  </sheetPr>
  <dimension ref="A1:K50"/>
  <sheetViews>
    <sheetView showGridLines="0" showZeros="0" view="pageBreakPreview" topLeftCell="A23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64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83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95" t="s">
        <v>200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(3)'!B6</f>
        <v>ISCO</v>
      </c>
      <c r="C6" s="18" t="str">
        <f>'④見積書 (3)'!C6</f>
        <v>御中</v>
      </c>
      <c r="D6" s="18">
        <f>'④見積書 (3)'!D6</f>
        <v>0</v>
      </c>
      <c r="E6" s="18">
        <f>'④見積書 (3)'!E6</f>
        <v>0</v>
      </c>
      <c r="F6" s="18"/>
      <c r="G6" s="18"/>
      <c r="H6" s="18"/>
    </row>
    <row r="7" spans="1:11" ht="18" customHeight="1">
      <c r="B7" s="279" t="str">
        <f>'④見積書 (3)'!B7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(3)'!B8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F9" s="179"/>
      <c r="G9" s="280" t="str">
        <f>'④見積書 (3)'!G9</f>
        <v>ベンダー③</v>
      </c>
      <c r="H9" s="280"/>
    </row>
    <row r="10" spans="1:11" ht="18" customHeight="1">
      <c r="B10" s="255" t="s">
        <v>74</v>
      </c>
      <c r="C10" s="256"/>
      <c r="D10" s="18"/>
      <c r="E10" s="18"/>
      <c r="F10" s="179"/>
      <c r="G10" s="280" t="str">
        <f>'④見積書 (3)'!G10</f>
        <v>〒900-0000</v>
      </c>
      <c r="H10" s="280"/>
    </row>
    <row r="11" spans="1:11" ht="18" customHeight="1">
      <c r="B11" s="257" t="s">
        <v>75</v>
      </c>
      <c r="C11" s="258"/>
      <c r="D11" s="18"/>
      <c r="E11" s="17"/>
      <c r="F11" s="99" t="str">
        <f>'④見積書 (3)'!F11</f>
        <v>住所：</v>
      </c>
      <c r="G11" s="285" t="str">
        <f>'④見積書 (3)'!G11</f>
        <v>沖縄県那覇市</v>
      </c>
      <c r="H11" s="285"/>
    </row>
    <row r="12" spans="1:11" ht="18" customHeight="1">
      <c r="B12" s="281">
        <f>H42</f>
        <v>22110000</v>
      </c>
      <c r="C12" s="281"/>
      <c r="D12" s="18"/>
      <c r="E12" s="18"/>
      <c r="F12" s="99" t="str">
        <f>'④見積書 (3)'!F12</f>
        <v>電話：</v>
      </c>
      <c r="G12" s="280">
        <f>'④見積書 (3)'!G12</f>
        <v>0</v>
      </c>
      <c r="H12" s="280"/>
    </row>
    <row r="13" spans="1:11" ht="18" customHeight="1">
      <c r="B13" s="21"/>
      <c r="C13" s="279"/>
      <c r="D13" s="279"/>
      <c r="E13" s="279"/>
      <c r="F13" s="99" t="str">
        <f>'④見積書 (3)'!F13</f>
        <v>メール：</v>
      </c>
      <c r="G13" s="280" t="str">
        <f>'④見積書 (3)'!G13</f>
        <v>*****@**********</v>
      </c>
      <c r="H13" s="280"/>
    </row>
    <row r="14" spans="1:11" ht="18" customHeight="1">
      <c r="B14" s="62" t="s">
        <v>35</v>
      </c>
      <c r="C14" s="193" t="str">
        <f>'④見積書 (3)'!C14</f>
        <v>2025/n/nn</v>
      </c>
      <c r="D14" s="29"/>
      <c r="E14" s="18"/>
      <c r="F14" s="99" t="str">
        <f>'④見積書 (3)'!F14</f>
        <v>担当者：</v>
      </c>
      <c r="G14" s="280" t="str">
        <f>'④見積書 (3)'!G14</f>
        <v>○○</v>
      </c>
      <c r="H14" s="280"/>
    </row>
    <row r="15" spans="1:11" ht="18" customHeight="1">
      <c r="B15" s="62" t="s">
        <v>36</v>
      </c>
      <c r="C15" s="194" t="str">
        <f>'④見積書 (3)'!C15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194" t="str">
        <f>'④見積書 (3)'!C16</f>
        <v>2025/n/nn</v>
      </c>
      <c r="D16" s="286" t="str">
        <f>'④見積書 (3)'!$D$16</f>
        <v>件名：TEST③</v>
      </c>
      <c r="E16" s="287"/>
      <c r="F16" s="287"/>
      <c r="G16" s="287"/>
      <c r="H16" s="287"/>
    </row>
    <row r="17" spans="1:8" ht="18" customHeight="1">
      <c r="B17" s="62" t="s">
        <v>38</v>
      </c>
      <c r="C17" s="193" t="str">
        <f>'④見積書 (3)'!C17</f>
        <v>〇〇〇ホテル　１F受付</v>
      </c>
      <c r="D17" s="288"/>
      <c r="E17" s="289"/>
      <c r="F17" s="289"/>
      <c r="G17" s="289"/>
      <c r="H17" s="28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(3)'!A19</f>
        <v>0</v>
      </c>
      <c r="B19" s="33" t="str">
        <f>'④見積書 (3)'!B19</f>
        <v>費目</v>
      </c>
      <c r="C19" s="34" t="str">
        <f>'④見積書 (3)'!C19</f>
        <v>細節</v>
      </c>
      <c r="D19" s="20" t="str">
        <f>'④見積書 (3)'!D19</f>
        <v>内容（サービス・機器等）</v>
      </c>
      <c r="E19" s="20" t="str">
        <f>'④見積書 (3)'!E19</f>
        <v>数量</v>
      </c>
      <c r="F19" s="20" t="str">
        <f>'④見積書 (3)'!F19</f>
        <v>単位</v>
      </c>
      <c r="G19" s="32" t="str">
        <f>'④見積書 (3)'!G19</f>
        <v>単価（税抜）</v>
      </c>
      <c r="H19" s="20" t="str">
        <f>'④見積書 (3)'!H19</f>
        <v>金額（税抜）</v>
      </c>
    </row>
    <row r="20" spans="1:8" ht="18" customHeight="1">
      <c r="A20" s="282" t="str">
        <f>'④見積書 (3)'!A20</f>
        <v>記
載
例</v>
      </c>
      <c r="B20" s="36" t="str">
        <f>'④見積書 (3)'!B20</f>
        <v>ア.①備品</v>
      </c>
      <c r="C20" s="37" t="str">
        <f>'④見積書 (3)'!C20</f>
        <v>備品購入費</v>
      </c>
      <c r="D20" s="28" t="str">
        <f>'④見積書 (3)'!D20</f>
        <v>製造業務用タブレット</v>
      </c>
      <c r="E20" s="27">
        <f>'④見積書 (3)'!E20</f>
        <v>5</v>
      </c>
      <c r="F20" s="27" t="str">
        <f>'④見積書 (3)'!F20</f>
        <v>台</v>
      </c>
      <c r="G20" s="40">
        <f>'④見積書 (3)'!G20</f>
        <v>50000</v>
      </c>
      <c r="H20" s="40">
        <f>'④見積書 (3)'!H20</f>
        <v>250000</v>
      </c>
    </row>
    <row r="21" spans="1:8" ht="18" customHeight="1">
      <c r="A21" s="283"/>
      <c r="B21" s="36" t="str">
        <f>'④見積書 (3)'!B21</f>
        <v>ア.①備品</v>
      </c>
      <c r="C21" s="37" t="str">
        <f>'④見積書 (3)'!C21</f>
        <v>備品購入費</v>
      </c>
      <c r="D21" s="28" t="str">
        <f>'④見積書 (3)'!D21</f>
        <v>自動チェックイン機</v>
      </c>
      <c r="E21" s="27">
        <f>'④見積書 (3)'!E21</f>
        <v>1</v>
      </c>
      <c r="F21" s="27" t="str">
        <f>'④見積書 (3)'!F21</f>
        <v>式</v>
      </c>
      <c r="G21" s="40">
        <f>'④見積書 (3)'!G21</f>
        <v>2500000</v>
      </c>
      <c r="H21" s="40">
        <f>'④見積書 (3)'!H21</f>
        <v>2500000</v>
      </c>
    </row>
    <row r="22" spans="1:8" ht="18" customHeight="1">
      <c r="A22" s="283"/>
      <c r="B22" s="36" t="str">
        <f>'④見積書 (3)'!B22</f>
        <v>ア.③改良費</v>
      </c>
      <c r="C22" s="37" t="str">
        <f>'④見積書 (3)'!C22</f>
        <v>委託料</v>
      </c>
      <c r="D22" s="28" t="str">
        <f>'④見積書 (3)'!D22</f>
        <v>GoogleCloudサービス</v>
      </c>
      <c r="E22" s="27">
        <f>'④見積書 (3)'!E22</f>
        <v>7</v>
      </c>
      <c r="F22" s="27" t="str">
        <f>'④見積書 (3)'!F22</f>
        <v>月</v>
      </c>
      <c r="G22" s="40">
        <f>'④見積書 (3)'!G22</f>
        <v>15000</v>
      </c>
      <c r="H22" s="40">
        <f>'④見積書 (3)'!H22</f>
        <v>105000</v>
      </c>
    </row>
    <row r="23" spans="1:8" ht="18" customHeight="1">
      <c r="A23" s="283"/>
      <c r="B23" s="36" t="str">
        <f>'④見積書 (3)'!B23</f>
        <v>ウ.①施設整備費</v>
      </c>
      <c r="C23" s="37" t="str">
        <f>'④見積書 (3)'!C23</f>
        <v>委託料</v>
      </c>
      <c r="D23" s="28" t="str">
        <f>'④見積書 (3)'!D23</f>
        <v>自動チェックイン機設置駆体</v>
      </c>
      <c r="E23" s="27">
        <f>'④見積書 (3)'!E23</f>
        <v>1</v>
      </c>
      <c r="F23" s="27" t="str">
        <f>'④見積書 (3)'!F23</f>
        <v>式</v>
      </c>
      <c r="G23" s="40">
        <f>'④見積書 (3)'!G23</f>
        <v>30000</v>
      </c>
      <c r="H23" s="40">
        <f>'④見積書 (3)'!H23</f>
        <v>30000</v>
      </c>
    </row>
    <row r="24" spans="1:8" ht="18" customHeight="1" thickBot="1">
      <c r="A24" s="284"/>
      <c r="B24" s="48" t="str">
        <f>'④見積書 (3)'!B24</f>
        <v>ウ.③運搬費</v>
      </c>
      <c r="C24" s="49" t="str">
        <f>'④見積書 (3)'!C24</f>
        <v>役務費：通信運搬費</v>
      </c>
      <c r="D24" s="50" t="str">
        <f>'④見積書 (3)'!D24</f>
        <v>自動チェックイン機運搬</v>
      </c>
      <c r="E24" s="51">
        <f>'④見積書 (3)'!E24</f>
        <v>1</v>
      </c>
      <c r="F24" s="51" t="str">
        <f>'④見積書 (3)'!F24</f>
        <v>式</v>
      </c>
      <c r="G24" s="52">
        <f>'④見積書 (3)'!G24</f>
        <v>25000</v>
      </c>
      <c r="H24" s="52">
        <f>'④見積書 (3)'!H24</f>
        <v>25000</v>
      </c>
    </row>
    <row r="25" spans="1:8" ht="22.5" customHeight="1" thickTop="1">
      <c r="A25" s="54">
        <f>'④見積書 (3)'!A25</f>
        <v>1</v>
      </c>
      <c r="B25" s="175" t="str">
        <f>'④見積書 (3)'!B25</f>
        <v>ア.②ソフトウエア等購入</v>
      </c>
      <c r="C25" s="176" t="str">
        <f>'④見積書 (3)'!C25</f>
        <v>備品購入費</v>
      </c>
      <c r="D25" s="181" t="str">
        <f>'④見積書 (3)'!D25</f>
        <v>TEST3</v>
      </c>
      <c r="E25" s="46">
        <f>'④見積書 (3)'!E25</f>
        <v>1</v>
      </c>
      <c r="F25" s="46" t="str">
        <f>'④見積書 (3)'!F25</f>
        <v>式</v>
      </c>
      <c r="G25" s="47">
        <f>'④見積書 (3)'!G25</f>
        <v>20000000</v>
      </c>
      <c r="H25" s="47">
        <f>'④見積書 (3)'!H25</f>
        <v>20000000</v>
      </c>
    </row>
    <row r="26" spans="1:8" ht="22.5" customHeight="1">
      <c r="A26" s="55">
        <f>'④見積書 (3)'!A26</f>
        <v>2</v>
      </c>
      <c r="B26" s="177" t="str">
        <f>'④見積書 (3)'!B26</f>
        <v>ウ.③運搬費</v>
      </c>
      <c r="C26" s="178" t="str">
        <f>'④見積書 (3)'!C26</f>
        <v>役務費：通信運搬費</v>
      </c>
      <c r="D26" s="181" t="str">
        <f>'④見積書 (3)'!D26</f>
        <v>TEST３</v>
      </c>
      <c r="E26" s="20">
        <f>'④見積書 (3)'!E26</f>
        <v>1</v>
      </c>
      <c r="F26" s="20" t="str">
        <f>'④見積書 (3)'!F26</f>
        <v>式</v>
      </c>
      <c r="G26" s="41">
        <f>'④見積書 (3)'!G26</f>
        <v>100000</v>
      </c>
      <c r="H26" s="41">
        <f>'④見積書 (3)'!H26</f>
        <v>100000</v>
      </c>
    </row>
    <row r="27" spans="1:8" ht="22.5" customHeight="1">
      <c r="A27" s="55">
        <f>'④見積書 (3)'!A27</f>
        <v>3</v>
      </c>
      <c r="B27" s="177">
        <f>'④見積書 (3)'!B27</f>
        <v>0</v>
      </c>
      <c r="C27" s="178" t="str">
        <f>'④見積書 (3)'!C27</f>
        <v/>
      </c>
      <c r="D27" s="181">
        <f>'④見積書 (3)'!D27</f>
        <v>0</v>
      </c>
      <c r="E27" s="20">
        <f>'④見積書 (3)'!E27</f>
        <v>0</v>
      </c>
      <c r="F27" s="20">
        <f>'④見積書 (3)'!F27</f>
        <v>0</v>
      </c>
      <c r="G27" s="41">
        <f>'④見積書 (3)'!G27</f>
        <v>0</v>
      </c>
      <c r="H27" s="41">
        <f>'④見積書 (3)'!H27</f>
        <v>0</v>
      </c>
    </row>
    <row r="28" spans="1:8" ht="22.5" customHeight="1">
      <c r="A28" s="54">
        <f>'④見積書 (3)'!A28</f>
        <v>4</v>
      </c>
      <c r="B28" s="177">
        <f>'④見積書 (3)'!B28</f>
        <v>0</v>
      </c>
      <c r="C28" s="178" t="str">
        <f>'④見積書 (3)'!C28</f>
        <v/>
      </c>
      <c r="D28" s="181">
        <f>'④見積書 (3)'!D28</f>
        <v>0</v>
      </c>
      <c r="E28" s="20">
        <f>'④見積書 (3)'!E28</f>
        <v>0</v>
      </c>
      <c r="F28" s="20">
        <f>'④見積書 (3)'!F28</f>
        <v>0</v>
      </c>
      <c r="G28" s="41">
        <f>'④見積書 (3)'!G28</f>
        <v>0</v>
      </c>
      <c r="H28" s="41">
        <f>'④見積書 (3)'!H28</f>
        <v>0</v>
      </c>
    </row>
    <row r="29" spans="1:8" ht="22.5" customHeight="1">
      <c r="A29" s="55">
        <f>'④見積書 (3)'!A29</f>
        <v>5</v>
      </c>
      <c r="B29" s="177">
        <f>'④見積書 (3)'!B29</f>
        <v>0</v>
      </c>
      <c r="C29" s="178" t="str">
        <f>'④見積書 (3)'!C29</f>
        <v/>
      </c>
      <c r="D29" s="181">
        <f>'④見積書 (3)'!D29</f>
        <v>0</v>
      </c>
      <c r="E29" s="20">
        <f>'④見積書 (3)'!E29</f>
        <v>0</v>
      </c>
      <c r="F29" s="20">
        <f>'④見積書 (3)'!F29</f>
        <v>0</v>
      </c>
      <c r="G29" s="41">
        <f>'④見積書 (3)'!G29</f>
        <v>0</v>
      </c>
      <c r="H29" s="41">
        <f>'④見積書 (3)'!H29</f>
        <v>0</v>
      </c>
    </row>
    <row r="30" spans="1:8" ht="22.5" customHeight="1">
      <c r="A30" s="55">
        <f>'④見積書 (3)'!A30</f>
        <v>6</v>
      </c>
      <c r="B30" s="177">
        <f>'④見積書 (3)'!B30</f>
        <v>0</v>
      </c>
      <c r="C30" s="178" t="str">
        <f>'④見積書 (3)'!C30</f>
        <v/>
      </c>
      <c r="D30" s="181">
        <f>'④見積書 (3)'!D30</f>
        <v>0</v>
      </c>
      <c r="E30" s="20">
        <f>'④見積書 (3)'!E30</f>
        <v>0</v>
      </c>
      <c r="F30" s="20">
        <f>'④見積書 (3)'!F30</f>
        <v>0</v>
      </c>
      <c r="G30" s="41">
        <f>'④見積書 (3)'!G30</f>
        <v>0</v>
      </c>
      <c r="H30" s="41">
        <f>'④見積書 (3)'!H30</f>
        <v>0</v>
      </c>
    </row>
    <row r="31" spans="1:8" ht="22.5" customHeight="1">
      <c r="A31" s="54">
        <f>'④見積書 (3)'!A31</f>
        <v>7</v>
      </c>
      <c r="B31" s="177">
        <f>'④見積書 (3)'!B31</f>
        <v>0</v>
      </c>
      <c r="C31" s="178" t="str">
        <f>'④見積書 (3)'!C31</f>
        <v/>
      </c>
      <c r="D31" s="181">
        <f>'④見積書 (3)'!D31</f>
        <v>0</v>
      </c>
      <c r="E31" s="20">
        <f>'④見積書 (3)'!E31</f>
        <v>0</v>
      </c>
      <c r="F31" s="20">
        <f>'④見積書 (3)'!F31</f>
        <v>0</v>
      </c>
      <c r="G31" s="41">
        <f>'④見積書 (3)'!G31</f>
        <v>0</v>
      </c>
      <c r="H31" s="41">
        <f>'④見積書 (3)'!H31</f>
        <v>0</v>
      </c>
    </row>
    <row r="32" spans="1:8" ht="22.5" customHeight="1">
      <c r="A32" s="55">
        <f>'④見積書 (3)'!A32</f>
        <v>8</v>
      </c>
      <c r="B32" s="177">
        <f>'④見積書 (3)'!B32</f>
        <v>0</v>
      </c>
      <c r="C32" s="178" t="str">
        <f>'④見積書 (3)'!C32</f>
        <v/>
      </c>
      <c r="D32" s="181">
        <f>'④見積書 (3)'!D32</f>
        <v>0</v>
      </c>
      <c r="E32" s="20">
        <f>'④見積書 (3)'!E32</f>
        <v>0</v>
      </c>
      <c r="F32" s="20">
        <f>'④見積書 (3)'!F32</f>
        <v>0</v>
      </c>
      <c r="G32" s="41">
        <f>'④見積書 (3)'!G32</f>
        <v>0</v>
      </c>
      <c r="H32" s="41">
        <f>'④見積書 (3)'!H32</f>
        <v>0</v>
      </c>
    </row>
    <row r="33" spans="1:8" ht="22.5" customHeight="1">
      <c r="A33" s="55">
        <f>'④見積書 (3)'!A33</f>
        <v>9</v>
      </c>
      <c r="B33" s="177">
        <f>'④見積書 (3)'!B33</f>
        <v>0</v>
      </c>
      <c r="C33" s="178" t="str">
        <f>'④見積書 (3)'!C33</f>
        <v/>
      </c>
      <c r="D33" s="181">
        <f>'④見積書 (3)'!D33</f>
        <v>0</v>
      </c>
      <c r="E33" s="20">
        <f>'④見積書 (3)'!E33</f>
        <v>0</v>
      </c>
      <c r="F33" s="20">
        <f>'④見積書 (3)'!F33</f>
        <v>0</v>
      </c>
      <c r="G33" s="41">
        <f>'④見積書 (3)'!G33</f>
        <v>0</v>
      </c>
      <c r="H33" s="41">
        <f>'④見積書 (3)'!H33</f>
        <v>0</v>
      </c>
    </row>
    <row r="34" spans="1:8" ht="22.5" customHeight="1">
      <c r="A34" s="54">
        <f>'④見積書 (3)'!A34</f>
        <v>10</v>
      </c>
      <c r="B34" s="177">
        <f>'④見積書 (3)'!B34</f>
        <v>0</v>
      </c>
      <c r="C34" s="178" t="str">
        <f>'④見積書 (3)'!C34</f>
        <v/>
      </c>
      <c r="D34" s="181">
        <f>'④見積書 (3)'!D34</f>
        <v>0</v>
      </c>
      <c r="E34" s="20">
        <f>'④見積書 (3)'!E34</f>
        <v>0</v>
      </c>
      <c r="F34" s="20">
        <f>'④見積書 (3)'!F34</f>
        <v>0</v>
      </c>
      <c r="G34" s="41">
        <f>'④見積書 (3)'!G34</f>
        <v>0</v>
      </c>
      <c r="H34" s="41">
        <f>'④見積書 (3)'!H34</f>
        <v>0</v>
      </c>
    </row>
    <row r="35" spans="1:8" ht="22.5" customHeight="1">
      <c r="A35" s="55">
        <f>'④見積書 (3)'!A35</f>
        <v>11</v>
      </c>
      <c r="B35" s="177">
        <f>'④見積書 (3)'!B35</f>
        <v>0</v>
      </c>
      <c r="C35" s="178" t="str">
        <f>'④見積書 (3)'!C35</f>
        <v/>
      </c>
      <c r="D35" s="181">
        <f>'④見積書 (3)'!D35</f>
        <v>0</v>
      </c>
      <c r="E35" s="20">
        <f>'④見積書 (3)'!E35</f>
        <v>0</v>
      </c>
      <c r="F35" s="20">
        <f>'④見積書 (3)'!F35</f>
        <v>0</v>
      </c>
      <c r="G35" s="41">
        <f>'④見積書 (3)'!G35</f>
        <v>0</v>
      </c>
      <c r="H35" s="41">
        <f>'④見積書 (3)'!H35</f>
        <v>0</v>
      </c>
    </row>
    <row r="36" spans="1:8" ht="22.5" customHeight="1">
      <c r="A36" s="55">
        <f>'④見積書 (3)'!A36</f>
        <v>12</v>
      </c>
      <c r="B36" s="177">
        <f>'④見積書 (3)'!B36</f>
        <v>0</v>
      </c>
      <c r="C36" s="178" t="str">
        <f>'④見積書 (3)'!C36</f>
        <v/>
      </c>
      <c r="D36" s="181">
        <f>'④見積書 (3)'!D36</f>
        <v>0</v>
      </c>
      <c r="E36" s="20">
        <f>'④見積書 (3)'!E36</f>
        <v>0</v>
      </c>
      <c r="F36" s="20">
        <f>'④見積書 (3)'!F36</f>
        <v>0</v>
      </c>
      <c r="G36" s="41">
        <f>'④見積書 (3)'!G36</f>
        <v>0</v>
      </c>
      <c r="H36" s="41">
        <f>'④見積書 (3)'!H36</f>
        <v>0</v>
      </c>
    </row>
    <row r="37" spans="1:8" ht="22.5" customHeight="1">
      <c r="A37" s="54">
        <f>'④見積書 (3)'!A37</f>
        <v>13</v>
      </c>
      <c r="B37" s="177">
        <f>'④見積書 (3)'!B37</f>
        <v>0</v>
      </c>
      <c r="C37" s="178" t="str">
        <f>'④見積書 (3)'!C37</f>
        <v/>
      </c>
      <c r="D37" s="181">
        <f>'④見積書 (3)'!D37</f>
        <v>0</v>
      </c>
      <c r="E37" s="20">
        <f>'④見積書 (3)'!E37</f>
        <v>0</v>
      </c>
      <c r="F37" s="20">
        <f>'④見積書 (3)'!F37</f>
        <v>0</v>
      </c>
      <c r="G37" s="41">
        <f>'④見積書 (3)'!G37</f>
        <v>0</v>
      </c>
      <c r="H37" s="41">
        <f>'④見積書 (3)'!H37</f>
        <v>0</v>
      </c>
    </row>
    <row r="38" spans="1:8" ht="22.5" customHeight="1">
      <c r="A38" s="55">
        <f>'④見積書 (3)'!A38</f>
        <v>14</v>
      </c>
      <c r="B38" s="177">
        <f>'④見積書 (3)'!B38</f>
        <v>0</v>
      </c>
      <c r="C38" s="178" t="str">
        <f>'④見積書 (3)'!C38</f>
        <v/>
      </c>
      <c r="D38" s="181">
        <f>'④見積書 (3)'!D38</f>
        <v>0</v>
      </c>
      <c r="E38" s="20">
        <f>'④見積書 (3)'!E38</f>
        <v>0</v>
      </c>
      <c r="F38" s="20">
        <f>'④見積書 (3)'!F38</f>
        <v>0</v>
      </c>
      <c r="G38" s="41">
        <f>'④見積書 (3)'!G38</f>
        <v>0</v>
      </c>
      <c r="H38" s="41">
        <f>'④見積書 (3)'!H38</f>
        <v>0</v>
      </c>
    </row>
    <row r="39" spans="1:8" ht="22.5" customHeight="1">
      <c r="A39" s="55">
        <f>'④見積書 (3)'!A39</f>
        <v>15</v>
      </c>
      <c r="B39" s="177">
        <f>'④見積書 (3)'!B39</f>
        <v>0</v>
      </c>
      <c r="C39" s="178" t="str">
        <f>'④見積書 (3)'!C39</f>
        <v/>
      </c>
      <c r="D39" s="181">
        <f>'④見積書 (3)'!D39</f>
        <v>0</v>
      </c>
      <c r="E39" s="20">
        <f>'④見積書 (3)'!E39</f>
        <v>0</v>
      </c>
      <c r="F39" s="20">
        <f>'④見積書 (3)'!F39</f>
        <v>0</v>
      </c>
      <c r="G39" s="41">
        <f>'④見積書 (3)'!G39</f>
        <v>0</v>
      </c>
      <c r="H39" s="41">
        <f>'④見積書 (3)'!H39</f>
        <v>0</v>
      </c>
    </row>
    <row r="40" spans="1:8" ht="22.5" customHeight="1">
      <c r="B40" s="24"/>
      <c r="C40" s="24"/>
      <c r="D40" s="291"/>
      <c r="E40" s="291"/>
      <c r="F40" s="18"/>
      <c r="G40" s="20" t="s">
        <v>27</v>
      </c>
      <c r="H40" s="42">
        <f>'④見積書 (3)'!H40</f>
        <v>20100000</v>
      </c>
    </row>
    <row r="41" spans="1:8" ht="22.5" customHeight="1">
      <c r="B41" s="25"/>
      <c r="C41" s="26"/>
      <c r="D41" s="290"/>
      <c r="E41" s="290"/>
      <c r="F41" s="18"/>
      <c r="G41" s="20" t="s">
        <v>58</v>
      </c>
      <c r="H41" s="42">
        <f>'④見積書 (3)'!H41</f>
        <v>2010000</v>
      </c>
    </row>
    <row r="42" spans="1:8" ht="22.5" customHeight="1">
      <c r="B42" s="25"/>
      <c r="C42" s="26"/>
      <c r="D42" s="290"/>
      <c r="E42" s="290"/>
      <c r="F42" s="18"/>
      <c r="G42" s="20" t="s">
        <v>59</v>
      </c>
      <c r="H42" s="42">
        <f>'④見積書 (3)'!H42</f>
        <v>22110000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EA27232B-095C-446B-8ECD-1599DCC3579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81488-8846-4140-8104-18BBD66FE2CB}">
  <sheetPr>
    <tabColor rgb="FFFDFEE2"/>
  </sheetPr>
  <dimension ref="A1:K50"/>
  <sheetViews>
    <sheetView showGridLines="0" showZeros="0" view="pageBreakPreview" topLeftCell="A22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62</v>
      </c>
      <c r="C2" s="301"/>
      <c r="D2" s="301"/>
      <c r="E2" s="301"/>
      <c r="F2" s="301"/>
      <c r="G2" s="301"/>
      <c r="H2" s="301"/>
      <c r="I2" s="16"/>
      <c r="J2" s="186" t="s">
        <v>165</v>
      </c>
    </row>
    <row r="3" spans="1:11" ht="18" customHeight="1" thickBot="1">
      <c r="G3" s="38" t="s">
        <v>79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80</v>
      </c>
      <c r="H4" s="95" t="s">
        <v>201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(3)'!B6</f>
        <v>ISCO</v>
      </c>
      <c r="C6" s="18" t="s">
        <v>60</v>
      </c>
      <c r="D6" s="18"/>
      <c r="E6" s="18"/>
      <c r="F6" s="18"/>
      <c r="G6" s="18"/>
      <c r="H6" s="18"/>
    </row>
    <row r="7" spans="1:11" ht="18" customHeight="1">
      <c r="B7" s="279" t="str">
        <f>'④見積書 (3)'!B7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(3)'!B8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280" t="str">
        <f>'④見積書 (3)'!G9</f>
        <v>ベンダー③</v>
      </c>
      <c r="H9" s="280"/>
    </row>
    <row r="10" spans="1:11" ht="18" customHeight="1">
      <c r="B10" s="255" t="s">
        <v>69</v>
      </c>
      <c r="C10" s="256"/>
      <c r="D10" s="18"/>
      <c r="E10" s="18"/>
      <c r="G10" s="280" t="str">
        <f>'④見積書 (3)'!G10</f>
        <v>〒900-0000</v>
      </c>
      <c r="H10" s="280"/>
    </row>
    <row r="11" spans="1:11" ht="18" customHeight="1">
      <c r="B11" s="257" t="s">
        <v>70</v>
      </c>
      <c r="C11" s="258"/>
      <c r="D11" s="18"/>
      <c r="E11" s="17"/>
      <c r="F11" s="99" t="str">
        <f>'④見積書 (3)'!F11</f>
        <v>住所：</v>
      </c>
      <c r="G11" s="285" t="str">
        <f>'④見積書 (3)'!G11</f>
        <v>沖縄県那覇市</v>
      </c>
      <c r="H11" s="285"/>
    </row>
    <row r="12" spans="1:11" ht="18" customHeight="1">
      <c r="B12" s="281">
        <f>H42</f>
        <v>22110000</v>
      </c>
      <c r="C12" s="281"/>
      <c r="D12" s="18"/>
      <c r="E12" s="18"/>
      <c r="F12" s="99" t="str">
        <f>'④見積書 (3)'!F12</f>
        <v>電話：</v>
      </c>
      <c r="G12" s="280">
        <f>'④見積書 (3)'!G12</f>
        <v>0</v>
      </c>
      <c r="H12" s="280"/>
    </row>
    <row r="13" spans="1:11" ht="18" customHeight="1">
      <c r="B13" s="21"/>
      <c r="C13" s="279"/>
      <c r="D13" s="279"/>
      <c r="E13" s="279"/>
      <c r="F13" s="99" t="str">
        <f>'④見積書 (3)'!F13</f>
        <v>メール：</v>
      </c>
      <c r="G13" s="280" t="str">
        <f>'④見積書 (3)'!G13</f>
        <v>*****@**********</v>
      </c>
      <c r="H13" s="280"/>
    </row>
    <row r="14" spans="1:11" ht="18" customHeight="1">
      <c r="B14" s="22" t="s">
        <v>35</v>
      </c>
      <c r="C14" s="193" t="str">
        <f>'④見積書 (3)'!C14</f>
        <v>2025/n/nn</v>
      </c>
      <c r="D14" s="29"/>
      <c r="E14" s="18"/>
      <c r="F14" s="99" t="str">
        <f>'④見積書 (3)'!F14</f>
        <v>担当者：</v>
      </c>
      <c r="G14" s="280" t="str">
        <f>'④見積書 (3)'!G14</f>
        <v>○○</v>
      </c>
      <c r="H14" s="280"/>
    </row>
    <row r="15" spans="1:11" ht="18" customHeight="1">
      <c r="B15" s="22" t="s">
        <v>36</v>
      </c>
      <c r="C15" s="195" t="str">
        <f>'④見積書 (3)'!C15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2" t="s">
        <v>37</v>
      </c>
      <c r="C16" s="194" t="str">
        <f>'④見積書 (3)'!C16</f>
        <v>2025/n/nn</v>
      </c>
      <c r="D16" s="302" t="str">
        <f>'④見積書 (3)'!$D$16</f>
        <v>件名：TEST③</v>
      </c>
      <c r="E16" s="303"/>
      <c r="F16" s="303"/>
      <c r="G16" s="303"/>
      <c r="H16" s="303"/>
    </row>
    <row r="17" spans="1:8" ht="18" customHeight="1">
      <c r="B17" s="22" t="s">
        <v>38</v>
      </c>
      <c r="C17" s="196" t="str">
        <f>'④見積書 (3)'!C17</f>
        <v>〇〇〇ホテル　１F受付</v>
      </c>
      <c r="D17" s="304"/>
      <c r="E17" s="305"/>
      <c r="F17" s="305"/>
      <c r="G17" s="305"/>
      <c r="H17" s="305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(3)'!A19</f>
        <v>0</v>
      </c>
      <c r="B19" s="33" t="str">
        <f>'④見積書 (3)'!B19</f>
        <v>費目</v>
      </c>
      <c r="C19" s="34" t="str">
        <f>'④見積書 (3)'!C19</f>
        <v>細節</v>
      </c>
      <c r="D19" s="20" t="str">
        <f>'④見積書 (3)'!D19</f>
        <v>内容（サービス・機器等）</v>
      </c>
      <c r="E19" s="20" t="str">
        <f>'④見積書 (3)'!E19</f>
        <v>数量</v>
      </c>
      <c r="F19" s="20" t="str">
        <f>'④見積書 (3)'!F19</f>
        <v>単位</v>
      </c>
      <c r="G19" s="32" t="str">
        <f>'④見積書 (3)'!G19</f>
        <v>単価（税抜）</v>
      </c>
      <c r="H19" s="20" t="str">
        <f>'④見積書 (3)'!H19</f>
        <v>金額（税抜）</v>
      </c>
    </row>
    <row r="20" spans="1:8" ht="18" customHeight="1">
      <c r="A20" s="282" t="str">
        <f>'④見積書 (3)'!A20</f>
        <v>記
載
例</v>
      </c>
      <c r="B20" s="36" t="str">
        <f>'④見積書 (3)'!B20</f>
        <v>ア.①備品</v>
      </c>
      <c r="C20" s="37" t="str">
        <f>'④見積書 (3)'!C20</f>
        <v>備品購入費</v>
      </c>
      <c r="D20" s="28" t="str">
        <f>'④見積書 (3)'!D20</f>
        <v>製造業務用タブレット</v>
      </c>
      <c r="E20" s="27">
        <f>'④見積書 (3)'!E20</f>
        <v>5</v>
      </c>
      <c r="F20" s="27" t="str">
        <f>'④見積書 (3)'!F20</f>
        <v>台</v>
      </c>
      <c r="G20" s="40">
        <f>'④見積書 (3)'!G20</f>
        <v>50000</v>
      </c>
      <c r="H20" s="40">
        <f>'④見積書 (3)'!H20</f>
        <v>250000</v>
      </c>
    </row>
    <row r="21" spans="1:8" ht="18" customHeight="1">
      <c r="A21" s="283"/>
      <c r="B21" s="36" t="str">
        <f>'④見積書 (3)'!B21</f>
        <v>ア.①備品</v>
      </c>
      <c r="C21" s="37" t="str">
        <f>'④見積書 (3)'!C21</f>
        <v>備品購入費</v>
      </c>
      <c r="D21" s="28" t="str">
        <f>'④見積書 (3)'!D21</f>
        <v>自動チェックイン機</v>
      </c>
      <c r="E21" s="27">
        <f>'④見積書 (3)'!E21</f>
        <v>1</v>
      </c>
      <c r="F21" s="27" t="str">
        <f>'④見積書 (3)'!F21</f>
        <v>式</v>
      </c>
      <c r="G21" s="40">
        <f>'④見積書 (3)'!G21</f>
        <v>2500000</v>
      </c>
      <c r="H21" s="40">
        <f>'④見積書 (3)'!H21</f>
        <v>2500000</v>
      </c>
    </row>
    <row r="22" spans="1:8" ht="18" customHeight="1">
      <c r="A22" s="283"/>
      <c r="B22" s="36" t="str">
        <f>'④見積書 (3)'!B22</f>
        <v>ア.③改良費</v>
      </c>
      <c r="C22" s="37" t="str">
        <f>'④見積書 (3)'!C22</f>
        <v>委託料</v>
      </c>
      <c r="D22" s="28" t="str">
        <f>'④見積書 (3)'!D22</f>
        <v>GoogleCloudサービス</v>
      </c>
      <c r="E22" s="27">
        <f>'④見積書 (3)'!E22</f>
        <v>7</v>
      </c>
      <c r="F22" s="27" t="str">
        <f>'④見積書 (3)'!F22</f>
        <v>月</v>
      </c>
      <c r="G22" s="40">
        <f>'④見積書 (3)'!G22</f>
        <v>15000</v>
      </c>
      <c r="H22" s="40">
        <f>'④見積書 (3)'!H22</f>
        <v>105000</v>
      </c>
    </row>
    <row r="23" spans="1:8" ht="18" customHeight="1">
      <c r="A23" s="283"/>
      <c r="B23" s="36" t="str">
        <f>'④見積書 (3)'!B23</f>
        <v>ウ.①施設整備費</v>
      </c>
      <c r="C23" s="37" t="str">
        <f>'④見積書 (3)'!C23</f>
        <v>委託料</v>
      </c>
      <c r="D23" s="28" t="str">
        <f>'④見積書 (3)'!D23</f>
        <v>自動チェックイン機設置駆体</v>
      </c>
      <c r="E23" s="27">
        <f>'④見積書 (3)'!E23</f>
        <v>1</v>
      </c>
      <c r="F23" s="27" t="str">
        <f>'④見積書 (3)'!F23</f>
        <v>式</v>
      </c>
      <c r="G23" s="40">
        <f>'④見積書 (3)'!G23</f>
        <v>30000</v>
      </c>
      <c r="H23" s="40">
        <f>'④見積書 (3)'!H23</f>
        <v>30000</v>
      </c>
    </row>
    <row r="24" spans="1:8" ht="18" customHeight="1" thickBot="1">
      <c r="A24" s="284"/>
      <c r="B24" s="48" t="str">
        <f>'④見積書 (3)'!B24</f>
        <v>ウ.③運搬費</v>
      </c>
      <c r="C24" s="49" t="str">
        <f>'④見積書 (3)'!C24</f>
        <v>役務費：通信運搬費</v>
      </c>
      <c r="D24" s="50" t="str">
        <f>'④見積書 (3)'!D24</f>
        <v>自動チェックイン機運搬</v>
      </c>
      <c r="E24" s="51">
        <f>'④見積書 (3)'!E24</f>
        <v>1</v>
      </c>
      <c r="F24" s="51" t="str">
        <f>'④見積書 (3)'!F24</f>
        <v>式</v>
      </c>
      <c r="G24" s="52">
        <f>'④見積書 (3)'!G24</f>
        <v>25000</v>
      </c>
      <c r="H24" s="52">
        <f>'④見積書 (3)'!H24</f>
        <v>25000</v>
      </c>
    </row>
    <row r="25" spans="1:8" ht="25.5" customHeight="1" thickTop="1">
      <c r="A25" s="54">
        <f>'④見積書 (3)'!A25</f>
        <v>1</v>
      </c>
      <c r="B25" s="175" t="str">
        <f>'④見積書 (3)'!B25</f>
        <v>ア.②ソフトウエア等購入</v>
      </c>
      <c r="C25" s="176" t="str">
        <f>'④見積書 (3)'!C25</f>
        <v>備品購入費</v>
      </c>
      <c r="D25" s="181" t="str">
        <f>'④見積書 (3)'!D25</f>
        <v>TEST3</v>
      </c>
      <c r="E25" s="46">
        <f>'④見積書 (3)'!E25</f>
        <v>1</v>
      </c>
      <c r="F25" s="46" t="str">
        <f>'④見積書 (3)'!F25</f>
        <v>式</v>
      </c>
      <c r="G25" s="47">
        <f>'④見積書 (3)'!G25</f>
        <v>20000000</v>
      </c>
      <c r="H25" s="47">
        <f>'④見積書 (3)'!H25</f>
        <v>20000000</v>
      </c>
    </row>
    <row r="26" spans="1:8" ht="25.5" customHeight="1">
      <c r="A26" s="55">
        <f>'④見積書 (3)'!A26</f>
        <v>2</v>
      </c>
      <c r="B26" s="177" t="str">
        <f>'④見積書 (3)'!B26</f>
        <v>ウ.③運搬費</v>
      </c>
      <c r="C26" s="178" t="str">
        <f>'④見積書 (3)'!C26</f>
        <v>役務費：通信運搬費</v>
      </c>
      <c r="D26" s="181" t="str">
        <f>'④見積書 (3)'!D26</f>
        <v>TEST３</v>
      </c>
      <c r="E26" s="20">
        <f>'④見積書 (3)'!E26</f>
        <v>1</v>
      </c>
      <c r="F26" s="20" t="str">
        <f>'④見積書 (3)'!F26</f>
        <v>式</v>
      </c>
      <c r="G26" s="41">
        <f>'④見積書 (3)'!G26</f>
        <v>100000</v>
      </c>
      <c r="H26" s="41">
        <f>'④見積書 (3)'!H26</f>
        <v>100000</v>
      </c>
    </row>
    <row r="27" spans="1:8" ht="25.5" customHeight="1">
      <c r="A27" s="55">
        <f>'④見積書 (3)'!A27</f>
        <v>3</v>
      </c>
      <c r="B27" s="177">
        <f>'④見積書 (3)'!B27</f>
        <v>0</v>
      </c>
      <c r="C27" s="178" t="str">
        <f>'④見積書 (3)'!C27</f>
        <v/>
      </c>
      <c r="D27" s="181">
        <f>'④見積書 (3)'!D27</f>
        <v>0</v>
      </c>
      <c r="E27" s="20">
        <f>'④見積書 (3)'!E27</f>
        <v>0</v>
      </c>
      <c r="F27" s="20">
        <f>'④見積書 (3)'!F27</f>
        <v>0</v>
      </c>
      <c r="G27" s="41">
        <f>'④見積書 (3)'!G27</f>
        <v>0</v>
      </c>
      <c r="H27" s="41">
        <f>'④見積書 (3)'!H27</f>
        <v>0</v>
      </c>
    </row>
    <row r="28" spans="1:8" ht="25.5" customHeight="1">
      <c r="A28" s="54">
        <f>'④見積書 (3)'!A28</f>
        <v>4</v>
      </c>
      <c r="B28" s="177">
        <f>'④見積書 (3)'!B28</f>
        <v>0</v>
      </c>
      <c r="C28" s="178" t="str">
        <f>'④見積書 (3)'!C28</f>
        <v/>
      </c>
      <c r="D28" s="181">
        <f>'④見積書 (3)'!D28</f>
        <v>0</v>
      </c>
      <c r="E28" s="20">
        <f>'④見積書 (3)'!E28</f>
        <v>0</v>
      </c>
      <c r="F28" s="20">
        <f>'④見積書 (3)'!F28</f>
        <v>0</v>
      </c>
      <c r="G28" s="41">
        <f>'④見積書 (3)'!G28</f>
        <v>0</v>
      </c>
      <c r="H28" s="41">
        <f>'④見積書 (3)'!H28</f>
        <v>0</v>
      </c>
    </row>
    <row r="29" spans="1:8" ht="25.5" customHeight="1">
      <c r="A29" s="55">
        <f>'④見積書 (3)'!A29</f>
        <v>5</v>
      </c>
      <c r="B29" s="177">
        <f>'④見積書 (3)'!B29</f>
        <v>0</v>
      </c>
      <c r="C29" s="178" t="str">
        <f>'④見積書 (3)'!C29</f>
        <v/>
      </c>
      <c r="D29" s="181">
        <f>'④見積書 (3)'!D29</f>
        <v>0</v>
      </c>
      <c r="E29" s="20">
        <f>'④見積書 (3)'!E29</f>
        <v>0</v>
      </c>
      <c r="F29" s="20">
        <f>'④見積書 (3)'!F29</f>
        <v>0</v>
      </c>
      <c r="G29" s="41">
        <f>'④見積書 (3)'!G29</f>
        <v>0</v>
      </c>
      <c r="H29" s="41">
        <f>'④見積書 (3)'!H29</f>
        <v>0</v>
      </c>
    </row>
    <row r="30" spans="1:8" ht="25.5" customHeight="1">
      <c r="A30" s="55">
        <f>'④見積書 (3)'!A30</f>
        <v>6</v>
      </c>
      <c r="B30" s="177">
        <f>'④見積書 (3)'!B30</f>
        <v>0</v>
      </c>
      <c r="C30" s="178" t="str">
        <f>'④見積書 (3)'!C30</f>
        <v/>
      </c>
      <c r="D30" s="181">
        <f>'④見積書 (3)'!D30</f>
        <v>0</v>
      </c>
      <c r="E30" s="20">
        <f>'④見積書 (3)'!E30</f>
        <v>0</v>
      </c>
      <c r="F30" s="20">
        <f>'④見積書 (3)'!F30</f>
        <v>0</v>
      </c>
      <c r="G30" s="41">
        <f>'④見積書 (3)'!G30</f>
        <v>0</v>
      </c>
      <c r="H30" s="41">
        <f>'④見積書 (3)'!H30</f>
        <v>0</v>
      </c>
    </row>
    <row r="31" spans="1:8" ht="25.5" customHeight="1">
      <c r="A31" s="54">
        <f>'④見積書 (3)'!A31</f>
        <v>7</v>
      </c>
      <c r="B31" s="177">
        <f>'④見積書 (3)'!B31</f>
        <v>0</v>
      </c>
      <c r="C31" s="178" t="str">
        <f>'④見積書 (3)'!C31</f>
        <v/>
      </c>
      <c r="D31" s="181">
        <f>'④見積書 (3)'!D31</f>
        <v>0</v>
      </c>
      <c r="E31" s="20">
        <f>'④見積書 (3)'!E31</f>
        <v>0</v>
      </c>
      <c r="F31" s="20">
        <f>'④見積書 (3)'!F31</f>
        <v>0</v>
      </c>
      <c r="G31" s="41">
        <f>'④見積書 (3)'!G31</f>
        <v>0</v>
      </c>
      <c r="H31" s="41">
        <f>'④見積書 (3)'!H31</f>
        <v>0</v>
      </c>
    </row>
    <row r="32" spans="1:8" ht="25.5" customHeight="1">
      <c r="A32" s="55">
        <f>'④見積書 (3)'!A32</f>
        <v>8</v>
      </c>
      <c r="B32" s="177">
        <f>'④見積書 (3)'!B32</f>
        <v>0</v>
      </c>
      <c r="C32" s="178" t="str">
        <f>'④見積書 (3)'!C32</f>
        <v/>
      </c>
      <c r="D32" s="181">
        <f>'④見積書 (3)'!D32</f>
        <v>0</v>
      </c>
      <c r="E32" s="20">
        <f>'④見積書 (3)'!E32</f>
        <v>0</v>
      </c>
      <c r="F32" s="20">
        <f>'④見積書 (3)'!F32</f>
        <v>0</v>
      </c>
      <c r="G32" s="41">
        <f>'④見積書 (3)'!G32</f>
        <v>0</v>
      </c>
      <c r="H32" s="41">
        <f>'④見積書 (3)'!H32</f>
        <v>0</v>
      </c>
    </row>
    <row r="33" spans="1:8" ht="25.5" customHeight="1">
      <c r="A33" s="55">
        <f>'④見積書 (3)'!A33</f>
        <v>9</v>
      </c>
      <c r="B33" s="177">
        <f>'④見積書 (3)'!B33</f>
        <v>0</v>
      </c>
      <c r="C33" s="178" t="str">
        <f>'④見積書 (3)'!C33</f>
        <v/>
      </c>
      <c r="D33" s="181">
        <f>'④見積書 (3)'!D33</f>
        <v>0</v>
      </c>
      <c r="E33" s="20">
        <f>'④見積書 (3)'!E33</f>
        <v>0</v>
      </c>
      <c r="F33" s="20">
        <f>'④見積書 (3)'!F33</f>
        <v>0</v>
      </c>
      <c r="G33" s="41">
        <f>'④見積書 (3)'!G33</f>
        <v>0</v>
      </c>
      <c r="H33" s="41">
        <f>'④見積書 (3)'!H33</f>
        <v>0</v>
      </c>
    </row>
    <row r="34" spans="1:8" ht="25.5" customHeight="1">
      <c r="A34" s="54">
        <f>'④見積書 (3)'!A34</f>
        <v>10</v>
      </c>
      <c r="B34" s="177">
        <f>'④見積書 (3)'!B34</f>
        <v>0</v>
      </c>
      <c r="C34" s="178" t="str">
        <f>'④見積書 (3)'!C34</f>
        <v/>
      </c>
      <c r="D34" s="181">
        <f>'④見積書 (3)'!D34</f>
        <v>0</v>
      </c>
      <c r="E34" s="20">
        <f>'④見積書 (3)'!E34</f>
        <v>0</v>
      </c>
      <c r="F34" s="20">
        <f>'④見積書 (3)'!F34</f>
        <v>0</v>
      </c>
      <c r="G34" s="41">
        <f>'④見積書 (3)'!G34</f>
        <v>0</v>
      </c>
      <c r="H34" s="41">
        <f>'④見積書 (3)'!H34</f>
        <v>0</v>
      </c>
    </row>
    <row r="35" spans="1:8" ht="25.5" customHeight="1">
      <c r="A35" s="55">
        <f>'④見積書 (3)'!A35</f>
        <v>11</v>
      </c>
      <c r="B35" s="177">
        <f>'④見積書 (3)'!B35</f>
        <v>0</v>
      </c>
      <c r="C35" s="178" t="str">
        <f>'④見積書 (3)'!C35</f>
        <v/>
      </c>
      <c r="D35" s="181">
        <f>'④見積書 (3)'!D35</f>
        <v>0</v>
      </c>
      <c r="E35" s="20">
        <f>'④見積書 (3)'!E35</f>
        <v>0</v>
      </c>
      <c r="F35" s="20">
        <f>'④見積書 (3)'!F35</f>
        <v>0</v>
      </c>
      <c r="G35" s="41">
        <f>'④見積書 (3)'!G35</f>
        <v>0</v>
      </c>
      <c r="H35" s="41">
        <f>'④見積書 (3)'!H35</f>
        <v>0</v>
      </c>
    </row>
    <row r="36" spans="1:8" ht="25.5" customHeight="1">
      <c r="A36" s="55">
        <f>'④見積書 (3)'!A36</f>
        <v>12</v>
      </c>
      <c r="B36" s="177">
        <f>'④見積書 (3)'!B36</f>
        <v>0</v>
      </c>
      <c r="C36" s="178" t="str">
        <f>'④見積書 (3)'!C36</f>
        <v/>
      </c>
      <c r="D36" s="181">
        <f>'④見積書 (3)'!D36</f>
        <v>0</v>
      </c>
      <c r="E36" s="20">
        <f>'④見積書 (3)'!E36</f>
        <v>0</v>
      </c>
      <c r="F36" s="20">
        <f>'④見積書 (3)'!F36</f>
        <v>0</v>
      </c>
      <c r="G36" s="41">
        <f>'④見積書 (3)'!G36</f>
        <v>0</v>
      </c>
      <c r="H36" s="41">
        <f>'④見積書 (3)'!H36</f>
        <v>0</v>
      </c>
    </row>
    <row r="37" spans="1:8" ht="25.5" customHeight="1">
      <c r="A37" s="54">
        <f>'④見積書 (3)'!A37</f>
        <v>13</v>
      </c>
      <c r="B37" s="177">
        <f>'④見積書 (3)'!B37</f>
        <v>0</v>
      </c>
      <c r="C37" s="178" t="str">
        <f>'④見積書 (3)'!C37</f>
        <v/>
      </c>
      <c r="D37" s="181">
        <f>'④見積書 (3)'!D37</f>
        <v>0</v>
      </c>
      <c r="E37" s="20">
        <f>'④見積書 (3)'!E37</f>
        <v>0</v>
      </c>
      <c r="F37" s="20">
        <f>'④見積書 (3)'!F37</f>
        <v>0</v>
      </c>
      <c r="G37" s="41">
        <f>'④見積書 (3)'!G37</f>
        <v>0</v>
      </c>
      <c r="H37" s="41">
        <f>'④見積書 (3)'!H37</f>
        <v>0</v>
      </c>
    </row>
    <row r="38" spans="1:8" ht="25.5" customHeight="1">
      <c r="A38" s="55">
        <f>'④見積書 (3)'!A38</f>
        <v>14</v>
      </c>
      <c r="B38" s="177">
        <f>'④見積書 (3)'!B38</f>
        <v>0</v>
      </c>
      <c r="C38" s="178" t="str">
        <f>'④見積書 (3)'!C38</f>
        <v/>
      </c>
      <c r="D38" s="181">
        <f>'④見積書 (3)'!D38</f>
        <v>0</v>
      </c>
      <c r="E38" s="20">
        <f>'④見積書 (3)'!E38</f>
        <v>0</v>
      </c>
      <c r="F38" s="20">
        <f>'④見積書 (3)'!F38</f>
        <v>0</v>
      </c>
      <c r="G38" s="41">
        <f>'④見積書 (3)'!G38</f>
        <v>0</v>
      </c>
      <c r="H38" s="41">
        <f>'④見積書 (3)'!H38</f>
        <v>0</v>
      </c>
    </row>
    <row r="39" spans="1:8" ht="25.5" customHeight="1">
      <c r="A39" s="55">
        <f>'④見積書 (3)'!A39</f>
        <v>15</v>
      </c>
      <c r="B39" s="177">
        <f>'④見積書 (3)'!B39</f>
        <v>0</v>
      </c>
      <c r="C39" s="178" t="str">
        <f>'④見積書 (3)'!C39</f>
        <v/>
      </c>
      <c r="D39" s="181">
        <f>'④見積書 (3)'!D39</f>
        <v>0</v>
      </c>
      <c r="E39" s="20">
        <f>'④見積書 (3)'!E39</f>
        <v>0</v>
      </c>
      <c r="F39" s="20">
        <f>'④見積書 (3)'!F39</f>
        <v>0</v>
      </c>
      <c r="G39" s="41">
        <f>'④見積書 (3)'!G39</f>
        <v>0</v>
      </c>
      <c r="H39" s="41">
        <f>'④見積書 (3)'!H39</f>
        <v>0</v>
      </c>
    </row>
    <row r="40" spans="1:8" ht="25.5" customHeight="1">
      <c r="B40" s="24"/>
      <c r="C40" s="24"/>
      <c r="D40" s="291"/>
      <c r="E40" s="291"/>
      <c r="F40" s="18"/>
      <c r="G40" s="20" t="s">
        <v>27</v>
      </c>
      <c r="H40" s="42">
        <f>'④見積書 (3)'!H40</f>
        <v>20100000</v>
      </c>
    </row>
    <row r="41" spans="1:8" ht="25.5" customHeight="1">
      <c r="B41" s="25"/>
      <c r="C41" s="26"/>
      <c r="D41" s="290"/>
      <c r="E41" s="290"/>
      <c r="F41" s="18"/>
      <c r="G41" s="20" t="s">
        <v>58</v>
      </c>
      <c r="H41" s="42">
        <f>'④見積書 (3)'!H41</f>
        <v>2010000</v>
      </c>
    </row>
    <row r="42" spans="1:8" ht="25.5" customHeight="1">
      <c r="B42" s="25"/>
      <c r="C42" s="26"/>
      <c r="D42" s="290"/>
      <c r="E42" s="290"/>
      <c r="F42" s="18"/>
      <c r="G42" s="20" t="s">
        <v>59</v>
      </c>
      <c r="H42" s="42">
        <f>'④見積書 (3)'!H42</f>
        <v>22110000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EF5EFCC9-B931-4B8D-8DC6-F9B8650E724D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A93C2-B7ED-46F5-815F-564FAFE93E21}">
  <sheetPr>
    <tabColor rgb="FFFDFEE2"/>
  </sheetPr>
  <dimension ref="A1:J49"/>
  <sheetViews>
    <sheetView showGridLines="0" showZeros="0" view="pageBreakPreview" topLeftCell="A23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78" t="s">
        <v>63</v>
      </c>
      <c r="C1" s="278"/>
      <c r="D1" s="278"/>
      <c r="E1" s="278"/>
      <c r="F1" s="278"/>
      <c r="G1" s="278"/>
      <c r="H1" s="278"/>
      <c r="I1" s="16"/>
      <c r="J1" s="16"/>
    </row>
    <row r="2" spans="2:10" ht="18" customHeight="1" thickBot="1">
      <c r="G2" s="38" t="s">
        <v>81</v>
      </c>
      <c r="H2" s="94" t="s">
        <v>162</v>
      </c>
      <c r="J2" s="186" t="s">
        <v>165</v>
      </c>
    </row>
    <row r="3" spans="2:10" ht="18" customHeight="1" thickBot="1">
      <c r="B3" s="16"/>
      <c r="C3" s="16"/>
      <c r="D3" s="16"/>
      <c r="E3" s="16"/>
      <c r="F3" s="16"/>
      <c r="G3" s="39" t="s">
        <v>82</v>
      </c>
      <c r="H3" s="95" t="s">
        <v>202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(3)'!B6</f>
        <v>ISCO</v>
      </c>
      <c r="C5" s="18" t="str">
        <f>'④見積書 (3)'!C6</f>
        <v>御中</v>
      </c>
      <c r="D5" s="18">
        <f>'④見積書 (3)'!D6</f>
        <v>0</v>
      </c>
      <c r="E5" s="18">
        <f>'④見積書 (3)'!E6</f>
        <v>0</v>
      </c>
      <c r="F5" s="18"/>
      <c r="G5" s="18"/>
      <c r="H5" s="18"/>
    </row>
    <row r="6" spans="2:10" ht="18" customHeight="1">
      <c r="B6" s="279" t="str">
        <f>'④見積書 (3)'!B7</f>
        <v>〒900-0000</v>
      </c>
      <c r="C6" s="279"/>
      <c r="D6" s="279"/>
      <c r="E6" s="279"/>
      <c r="F6" s="18"/>
      <c r="G6" s="18"/>
      <c r="H6" s="18"/>
    </row>
    <row r="7" spans="2:10" ht="18" customHeight="1">
      <c r="B7" s="279" t="str">
        <f>'④見積書 (3)'!B8</f>
        <v>沖縄県那覇市旭町0-1-2△△ビル3F</v>
      </c>
      <c r="C7" s="279"/>
      <c r="D7" s="279"/>
      <c r="E7" s="279"/>
      <c r="F7" s="18"/>
      <c r="G7" s="18"/>
      <c r="H7" s="18"/>
    </row>
    <row r="8" spans="2:10" ht="18" customHeight="1">
      <c r="B8" s="279"/>
      <c r="C8" s="279"/>
      <c r="D8" s="279"/>
      <c r="E8" s="279"/>
      <c r="F8" s="18"/>
      <c r="G8" s="280" t="str">
        <f>'④見積書 (3)'!G9</f>
        <v>ベンダー③</v>
      </c>
      <c r="H8" s="280"/>
    </row>
    <row r="9" spans="2:10" ht="18" customHeight="1">
      <c r="B9" s="255" t="s">
        <v>71</v>
      </c>
      <c r="C9" s="256"/>
      <c r="D9" s="18"/>
      <c r="E9" s="18"/>
      <c r="F9" s="18"/>
      <c r="G9" s="280" t="str">
        <f>'④見積書 (3)'!G10</f>
        <v>〒900-0000</v>
      </c>
      <c r="H9" s="280"/>
    </row>
    <row r="10" spans="2:10" ht="18" customHeight="1">
      <c r="B10" s="257" t="s">
        <v>72</v>
      </c>
      <c r="C10" s="258"/>
      <c r="D10" s="18"/>
      <c r="E10" s="17"/>
      <c r="F10" s="99" t="str">
        <f>'④見積書 (3)'!F11</f>
        <v>住所：</v>
      </c>
      <c r="G10" s="285" t="str">
        <f>'④見積書 (3)'!G11</f>
        <v>沖縄県那覇市</v>
      </c>
      <c r="H10" s="285"/>
    </row>
    <row r="11" spans="2:10" ht="18" customHeight="1">
      <c r="B11" s="281">
        <f>H41</f>
        <v>22110000</v>
      </c>
      <c r="C11" s="281"/>
      <c r="D11" s="18"/>
      <c r="E11" s="18"/>
      <c r="F11" s="99" t="str">
        <f>'④見積書 (3)'!F12</f>
        <v>電話：</v>
      </c>
      <c r="G11" s="285">
        <f>'④見積書 (3)'!G12</f>
        <v>0</v>
      </c>
      <c r="H11" s="285"/>
    </row>
    <row r="12" spans="2:10" ht="18" customHeight="1">
      <c r="B12" s="21"/>
      <c r="C12" s="279"/>
      <c r="D12" s="279"/>
      <c r="E12" s="279"/>
      <c r="F12" s="99" t="str">
        <f>'④見積書 (3)'!F13</f>
        <v>メール：</v>
      </c>
      <c r="G12" s="285" t="str">
        <f>'④見積書 (3)'!G13</f>
        <v>*****@**********</v>
      </c>
      <c r="H12" s="285"/>
    </row>
    <row r="13" spans="2:10" ht="18" customHeight="1">
      <c r="B13" s="22" t="s">
        <v>35</v>
      </c>
      <c r="C13" s="193" t="str">
        <f>'④見積書 (3)'!C14</f>
        <v>2025/n/nn</v>
      </c>
      <c r="D13" s="29"/>
      <c r="E13" s="18"/>
      <c r="F13" s="99" t="str">
        <f>'④見積書 (3)'!F14</f>
        <v>担当者：</v>
      </c>
      <c r="G13" s="285" t="str">
        <f>'④見積書 (3)'!G14</f>
        <v>○○</v>
      </c>
      <c r="H13" s="285"/>
    </row>
    <row r="14" spans="2:10" ht="18" customHeight="1">
      <c r="B14" s="22" t="s">
        <v>36</v>
      </c>
      <c r="C14" s="194" t="str">
        <f>'④見積書 (3)'!C15</f>
        <v>月末締め翌月末払い</v>
      </c>
      <c r="D14" s="101"/>
      <c r="E14" s="61"/>
      <c r="F14" s="61"/>
      <c r="G14" s="250"/>
      <c r="H14" s="250"/>
    </row>
    <row r="15" spans="2:10" ht="18" customHeight="1">
      <c r="B15" s="22" t="s">
        <v>37</v>
      </c>
      <c r="C15" s="194" t="str">
        <f>'④見積書 (3)'!C16</f>
        <v>2025/n/nn</v>
      </c>
      <c r="D15" s="306" t="str">
        <f>'④見積書 (3)'!D16</f>
        <v>件名：TEST③</v>
      </c>
      <c r="E15" s="307"/>
      <c r="F15" s="307"/>
      <c r="G15" s="307"/>
      <c r="H15" s="307"/>
    </row>
    <row r="16" spans="2:10" ht="18" customHeight="1" thickBot="1">
      <c r="B16" s="22" t="s">
        <v>38</v>
      </c>
      <c r="C16" s="193" t="str">
        <f>'④見積書 (3)'!C17</f>
        <v>〇〇〇ホテル　１F受付</v>
      </c>
      <c r="D16" s="308"/>
      <c r="E16" s="309"/>
      <c r="F16" s="309"/>
      <c r="G16" s="309"/>
      <c r="H16" s="309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(3)'!A19</f>
        <v>0</v>
      </c>
      <c r="B18" s="33" t="str">
        <f>'④見積書 (3)'!B19</f>
        <v>費目</v>
      </c>
      <c r="C18" s="34" t="str">
        <f>'④見積書 (3)'!C19</f>
        <v>細節</v>
      </c>
      <c r="D18" s="20" t="str">
        <f>'④見積書 (3)'!D19</f>
        <v>内容（サービス・機器等）</v>
      </c>
      <c r="E18" s="20" t="str">
        <f>'④見積書 (3)'!E19</f>
        <v>数量</v>
      </c>
      <c r="F18" s="20" t="str">
        <f>'④見積書 (3)'!F19</f>
        <v>単位</v>
      </c>
      <c r="G18" s="32" t="str">
        <f>'④見積書 (3)'!G19</f>
        <v>単価（税抜）</v>
      </c>
      <c r="H18" s="20" t="str">
        <f>'④見積書 (3)'!H19</f>
        <v>金額（税抜）</v>
      </c>
    </row>
    <row r="19" spans="1:8" ht="18" customHeight="1">
      <c r="A19" s="282" t="str">
        <f>'④見積書 (3)'!A20</f>
        <v>記
載
例</v>
      </c>
      <c r="B19" s="36" t="str">
        <f>'④見積書 (3)'!B20</f>
        <v>ア.①備品</v>
      </c>
      <c r="C19" s="37" t="str">
        <f>'④見積書 (3)'!C20</f>
        <v>備品購入費</v>
      </c>
      <c r="D19" s="28" t="str">
        <f>'④見積書 (3)'!D20</f>
        <v>製造業務用タブレット</v>
      </c>
      <c r="E19" s="27">
        <f>'④見積書 (3)'!E20</f>
        <v>5</v>
      </c>
      <c r="F19" s="27" t="str">
        <f>'④見積書 (3)'!F20</f>
        <v>台</v>
      </c>
      <c r="G19" s="40">
        <f>'④見積書 (3)'!G20</f>
        <v>50000</v>
      </c>
      <c r="H19" s="40">
        <f>'④見積書 (3)'!H20</f>
        <v>250000</v>
      </c>
    </row>
    <row r="20" spans="1:8" ht="18" customHeight="1">
      <c r="A20" s="283"/>
      <c r="B20" s="36" t="str">
        <f>'④見積書 (3)'!B21</f>
        <v>ア.①備品</v>
      </c>
      <c r="C20" s="37" t="str">
        <f>'④見積書 (3)'!C21</f>
        <v>備品購入費</v>
      </c>
      <c r="D20" s="28" t="str">
        <f>'④見積書 (3)'!D21</f>
        <v>自動チェックイン機</v>
      </c>
      <c r="E20" s="27">
        <f>'④見積書 (3)'!E21</f>
        <v>1</v>
      </c>
      <c r="F20" s="27" t="str">
        <f>'④見積書 (3)'!F21</f>
        <v>式</v>
      </c>
      <c r="G20" s="40">
        <f>'④見積書 (3)'!G21</f>
        <v>2500000</v>
      </c>
      <c r="H20" s="40">
        <f>'④見積書 (3)'!H21</f>
        <v>2500000</v>
      </c>
    </row>
    <row r="21" spans="1:8" ht="18" customHeight="1">
      <c r="A21" s="283"/>
      <c r="B21" s="36" t="str">
        <f>'④見積書 (3)'!B22</f>
        <v>ア.③改良費</v>
      </c>
      <c r="C21" s="37" t="str">
        <f>'④見積書 (3)'!C22</f>
        <v>委託料</v>
      </c>
      <c r="D21" s="28" t="str">
        <f>'④見積書 (3)'!D22</f>
        <v>GoogleCloudサービス</v>
      </c>
      <c r="E21" s="27">
        <f>'④見積書 (3)'!E22</f>
        <v>7</v>
      </c>
      <c r="F21" s="27" t="str">
        <f>'④見積書 (3)'!F22</f>
        <v>月</v>
      </c>
      <c r="G21" s="40">
        <f>'④見積書 (3)'!G22</f>
        <v>15000</v>
      </c>
      <c r="H21" s="40">
        <f>'④見積書 (3)'!H22</f>
        <v>105000</v>
      </c>
    </row>
    <row r="22" spans="1:8" ht="18" customHeight="1">
      <c r="A22" s="283"/>
      <c r="B22" s="36" t="str">
        <f>'④見積書 (3)'!B23</f>
        <v>ウ.①施設整備費</v>
      </c>
      <c r="C22" s="37" t="str">
        <f>'④見積書 (3)'!C23</f>
        <v>委託料</v>
      </c>
      <c r="D22" s="28" t="str">
        <f>'④見積書 (3)'!D23</f>
        <v>自動チェックイン機設置駆体</v>
      </c>
      <c r="E22" s="27">
        <f>'④見積書 (3)'!E23</f>
        <v>1</v>
      </c>
      <c r="F22" s="27" t="str">
        <f>'④見積書 (3)'!F23</f>
        <v>式</v>
      </c>
      <c r="G22" s="40">
        <f>'④見積書 (3)'!G23</f>
        <v>30000</v>
      </c>
      <c r="H22" s="40">
        <f>'④見積書 (3)'!H23</f>
        <v>30000</v>
      </c>
    </row>
    <row r="23" spans="1:8" ht="18" customHeight="1" thickBot="1">
      <c r="A23" s="284"/>
      <c r="B23" s="48" t="str">
        <f>'④見積書 (3)'!B24</f>
        <v>ウ.③運搬費</v>
      </c>
      <c r="C23" s="49" t="str">
        <f>'④見積書 (3)'!C24</f>
        <v>役務費：通信運搬費</v>
      </c>
      <c r="D23" s="50" t="str">
        <f>'④見積書 (3)'!D24</f>
        <v>自動チェックイン機運搬</v>
      </c>
      <c r="E23" s="51">
        <f>'④見積書 (3)'!E24</f>
        <v>1</v>
      </c>
      <c r="F23" s="51" t="str">
        <f>'④見積書 (3)'!F24</f>
        <v>式</v>
      </c>
      <c r="G23" s="52">
        <f>'④見積書 (3)'!G24</f>
        <v>25000</v>
      </c>
      <c r="H23" s="52">
        <f>'④見積書 (3)'!H24</f>
        <v>25000</v>
      </c>
    </row>
    <row r="24" spans="1:8" ht="25" customHeight="1" thickTop="1">
      <c r="A24" s="54">
        <f>'④見積書 (3)'!A25</f>
        <v>1</v>
      </c>
      <c r="B24" s="43" t="str">
        <f>'④見積書 (3)'!B25</f>
        <v>ア.②ソフトウエア等購入</v>
      </c>
      <c r="C24" s="44" t="str">
        <f>'④見積書 (3)'!C25</f>
        <v>備品購入費</v>
      </c>
      <c r="D24" s="45" t="str">
        <f>'④見積書 (3)'!D25</f>
        <v>TEST3</v>
      </c>
      <c r="E24" s="46">
        <f>'④見積書 (3)'!E25</f>
        <v>1</v>
      </c>
      <c r="F24" s="46" t="str">
        <f>'④見積書 (3)'!F25</f>
        <v>式</v>
      </c>
      <c r="G24" s="47">
        <f>'④見積書 (3)'!G25</f>
        <v>20000000</v>
      </c>
      <c r="H24" s="47">
        <f>'④見積書 (3)'!H25</f>
        <v>20000000</v>
      </c>
    </row>
    <row r="25" spans="1:8" ht="25" customHeight="1">
      <c r="A25" s="55">
        <f>'④見積書 (3)'!A26</f>
        <v>2</v>
      </c>
      <c r="B25" s="31" t="str">
        <f>'④見積書 (3)'!B26</f>
        <v>ウ.③運搬費</v>
      </c>
      <c r="C25" s="35" t="str">
        <f>'④見積書 (3)'!C26</f>
        <v>役務費：通信運搬費</v>
      </c>
      <c r="D25" s="22" t="str">
        <f>'④見積書 (3)'!D26</f>
        <v>TEST３</v>
      </c>
      <c r="E25" s="20">
        <f>'④見積書 (3)'!E26</f>
        <v>1</v>
      </c>
      <c r="F25" s="20" t="str">
        <f>'④見積書 (3)'!F26</f>
        <v>式</v>
      </c>
      <c r="G25" s="41">
        <f>'④見積書 (3)'!G26</f>
        <v>100000</v>
      </c>
      <c r="H25" s="41">
        <f>'④見積書 (3)'!H26</f>
        <v>100000</v>
      </c>
    </row>
    <row r="26" spans="1:8" ht="25" customHeight="1">
      <c r="A26" s="55">
        <f>'④見積書 (3)'!A27</f>
        <v>3</v>
      </c>
      <c r="B26" s="31">
        <f>'④見積書 (3)'!B27</f>
        <v>0</v>
      </c>
      <c r="C26" s="35" t="str">
        <f>'④見積書 (3)'!C27</f>
        <v/>
      </c>
      <c r="D26" s="22">
        <f>'④見積書 (3)'!D27</f>
        <v>0</v>
      </c>
      <c r="E26" s="20">
        <f>'④見積書 (3)'!E27</f>
        <v>0</v>
      </c>
      <c r="F26" s="20">
        <f>'④見積書 (3)'!F27</f>
        <v>0</v>
      </c>
      <c r="G26" s="41">
        <f>'④見積書 (3)'!G27</f>
        <v>0</v>
      </c>
      <c r="H26" s="41">
        <f>'④見積書 (3)'!H27</f>
        <v>0</v>
      </c>
    </row>
    <row r="27" spans="1:8" ht="25" customHeight="1">
      <c r="A27" s="54">
        <f>'④見積書 (3)'!A28</f>
        <v>4</v>
      </c>
      <c r="B27" s="31">
        <f>'④見積書 (3)'!B28</f>
        <v>0</v>
      </c>
      <c r="C27" s="35" t="str">
        <f>'④見積書 (3)'!C28</f>
        <v/>
      </c>
      <c r="D27" s="22">
        <f>'④見積書 (3)'!D28</f>
        <v>0</v>
      </c>
      <c r="E27" s="20">
        <f>'④見積書 (3)'!E28</f>
        <v>0</v>
      </c>
      <c r="F27" s="20">
        <f>'④見積書 (3)'!F28</f>
        <v>0</v>
      </c>
      <c r="G27" s="41">
        <f>'④見積書 (3)'!G28</f>
        <v>0</v>
      </c>
      <c r="H27" s="41">
        <f>'④見積書 (3)'!H28</f>
        <v>0</v>
      </c>
    </row>
    <row r="28" spans="1:8" ht="25" customHeight="1">
      <c r="A28" s="55">
        <f>'④見積書 (3)'!A29</f>
        <v>5</v>
      </c>
      <c r="B28" s="31">
        <f>'④見積書 (3)'!B29</f>
        <v>0</v>
      </c>
      <c r="C28" s="35" t="str">
        <f>'④見積書 (3)'!C29</f>
        <v/>
      </c>
      <c r="D28" s="22">
        <f>'④見積書 (3)'!D29</f>
        <v>0</v>
      </c>
      <c r="E28" s="20">
        <f>'④見積書 (3)'!E29</f>
        <v>0</v>
      </c>
      <c r="F28" s="20">
        <f>'④見積書 (3)'!F29</f>
        <v>0</v>
      </c>
      <c r="G28" s="41">
        <f>'④見積書 (3)'!G29</f>
        <v>0</v>
      </c>
      <c r="H28" s="41">
        <f>'④見積書 (3)'!H29</f>
        <v>0</v>
      </c>
    </row>
    <row r="29" spans="1:8" ht="25" customHeight="1">
      <c r="A29" s="55">
        <f>'④見積書 (3)'!A30</f>
        <v>6</v>
      </c>
      <c r="B29" s="31">
        <f>'④見積書 (3)'!B30</f>
        <v>0</v>
      </c>
      <c r="C29" s="35" t="str">
        <f>'④見積書 (3)'!C30</f>
        <v/>
      </c>
      <c r="D29" s="22">
        <f>'④見積書 (3)'!D30</f>
        <v>0</v>
      </c>
      <c r="E29" s="20">
        <f>'④見積書 (3)'!E30</f>
        <v>0</v>
      </c>
      <c r="F29" s="20">
        <f>'④見積書 (3)'!F30</f>
        <v>0</v>
      </c>
      <c r="G29" s="41">
        <f>'④見積書 (3)'!G30</f>
        <v>0</v>
      </c>
      <c r="H29" s="41">
        <f>'④見積書 (3)'!H30</f>
        <v>0</v>
      </c>
    </row>
    <row r="30" spans="1:8" ht="25" customHeight="1">
      <c r="A30" s="54">
        <f>'④見積書 (3)'!A31</f>
        <v>7</v>
      </c>
      <c r="B30" s="31">
        <f>'④見積書 (3)'!B31</f>
        <v>0</v>
      </c>
      <c r="C30" s="35" t="str">
        <f>'④見積書 (3)'!C31</f>
        <v/>
      </c>
      <c r="D30" s="22">
        <f>'④見積書 (3)'!D31</f>
        <v>0</v>
      </c>
      <c r="E30" s="20">
        <f>'④見積書 (3)'!E31</f>
        <v>0</v>
      </c>
      <c r="F30" s="20">
        <f>'④見積書 (3)'!F31</f>
        <v>0</v>
      </c>
      <c r="G30" s="41">
        <f>'④見積書 (3)'!G31</f>
        <v>0</v>
      </c>
      <c r="H30" s="41">
        <f>'④見積書 (3)'!H31</f>
        <v>0</v>
      </c>
    </row>
    <row r="31" spans="1:8" ht="25" customHeight="1">
      <c r="A31" s="55">
        <f>'④見積書 (3)'!A32</f>
        <v>8</v>
      </c>
      <c r="B31" s="31">
        <f>'④見積書 (3)'!B32</f>
        <v>0</v>
      </c>
      <c r="C31" s="35" t="str">
        <f>'④見積書 (3)'!C32</f>
        <v/>
      </c>
      <c r="D31" s="22">
        <f>'④見積書 (3)'!D32</f>
        <v>0</v>
      </c>
      <c r="E31" s="20">
        <f>'④見積書 (3)'!E32</f>
        <v>0</v>
      </c>
      <c r="F31" s="20">
        <f>'④見積書 (3)'!F32</f>
        <v>0</v>
      </c>
      <c r="G31" s="41">
        <f>'④見積書 (3)'!G32</f>
        <v>0</v>
      </c>
      <c r="H31" s="41">
        <f>'④見積書 (3)'!H32</f>
        <v>0</v>
      </c>
    </row>
    <row r="32" spans="1:8" ht="25" customHeight="1">
      <c r="A32" s="55">
        <f>'④見積書 (3)'!A33</f>
        <v>9</v>
      </c>
      <c r="B32" s="31">
        <f>'④見積書 (3)'!B33</f>
        <v>0</v>
      </c>
      <c r="C32" s="35" t="str">
        <f>'④見積書 (3)'!C33</f>
        <v/>
      </c>
      <c r="D32" s="22">
        <f>'④見積書 (3)'!D33</f>
        <v>0</v>
      </c>
      <c r="E32" s="20">
        <f>'④見積書 (3)'!E33</f>
        <v>0</v>
      </c>
      <c r="F32" s="20">
        <f>'④見積書 (3)'!F33</f>
        <v>0</v>
      </c>
      <c r="G32" s="41">
        <f>'④見積書 (3)'!G33</f>
        <v>0</v>
      </c>
      <c r="H32" s="41">
        <f>'④見積書 (3)'!H33</f>
        <v>0</v>
      </c>
    </row>
    <row r="33" spans="1:8" ht="25" customHeight="1">
      <c r="A33" s="54">
        <f>'④見積書 (3)'!A34</f>
        <v>10</v>
      </c>
      <c r="B33" s="31">
        <f>'④見積書 (3)'!B34</f>
        <v>0</v>
      </c>
      <c r="C33" s="35" t="str">
        <f>'④見積書 (3)'!C34</f>
        <v/>
      </c>
      <c r="D33" s="22">
        <f>'④見積書 (3)'!D34</f>
        <v>0</v>
      </c>
      <c r="E33" s="20">
        <f>'④見積書 (3)'!E34</f>
        <v>0</v>
      </c>
      <c r="F33" s="20">
        <f>'④見積書 (3)'!F34</f>
        <v>0</v>
      </c>
      <c r="G33" s="41">
        <f>'④見積書 (3)'!G34</f>
        <v>0</v>
      </c>
      <c r="H33" s="41">
        <f>'④見積書 (3)'!H34</f>
        <v>0</v>
      </c>
    </row>
    <row r="34" spans="1:8" ht="25" customHeight="1">
      <c r="A34" s="55">
        <f>'④見積書 (3)'!A35</f>
        <v>11</v>
      </c>
      <c r="B34" s="31">
        <f>'④見積書 (3)'!B35</f>
        <v>0</v>
      </c>
      <c r="C34" s="35" t="str">
        <f>'④見積書 (3)'!C35</f>
        <v/>
      </c>
      <c r="D34" s="22">
        <f>'④見積書 (3)'!D35</f>
        <v>0</v>
      </c>
      <c r="E34" s="20">
        <f>'④見積書 (3)'!E35</f>
        <v>0</v>
      </c>
      <c r="F34" s="20">
        <f>'④見積書 (3)'!F35</f>
        <v>0</v>
      </c>
      <c r="G34" s="41">
        <f>'④見積書 (3)'!G35</f>
        <v>0</v>
      </c>
      <c r="H34" s="41">
        <f>'④見積書 (3)'!H35</f>
        <v>0</v>
      </c>
    </row>
    <row r="35" spans="1:8" ht="25" customHeight="1">
      <c r="A35" s="55">
        <f>'④見積書 (3)'!A36</f>
        <v>12</v>
      </c>
      <c r="B35" s="31">
        <f>'④見積書 (3)'!B36</f>
        <v>0</v>
      </c>
      <c r="C35" s="35" t="str">
        <f>'④見積書 (3)'!C36</f>
        <v/>
      </c>
      <c r="D35" s="22">
        <f>'④見積書 (3)'!D36</f>
        <v>0</v>
      </c>
      <c r="E35" s="20">
        <f>'④見積書 (3)'!E36</f>
        <v>0</v>
      </c>
      <c r="F35" s="20">
        <f>'④見積書 (3)'!F36</f>
        <v>0</v>
      </c>
      <c r="G35" s="41">
        <f>'④見積書 (3)'!G36</f>
        <v>0</v>
      </c>
      <c r="H35" s="41">
        <f>'④見積書 (3)'!H36</f>
        <v>0</v>
      </c>
    </row>
    <row r="36" spans="1:8" ht="25" customHeight="1">
      <c r="A36" s="54">
        <f>'④見積書 (3)'!A37</f>
        <v>13</v>
      </c>
      <c r="B36" s="31">
        <f>'④見積書 (3)'!B37</f>
        <v>0</v>
      </c>
      <c r="C36" s="35" t="str">
        <f>'④見積書 (3)'!C37</f>
        <v/>
      </c>
      <c r="D36" s="22">
        <f>'④見積書 (3)'!D37</f>
        <v>0</v>
      </c>
      <c r="E36" s="20">
        <f>'④見積書 (3)'!E37</f>
        <v>0</v>
      </c>
      <c r="F36" s="20">
        <f>'④見積書 (3)'!F37</f>
        <v>0</v>
      </c>
      <c r="G36" s="41">
        <f>'④見積書 (3)'!G37</f>
        <v>0</v>
      </c>
      <c r="H36" s="41">
        <f>'④見積書 (3)'!H37</f>
        <v>0</v>
      </c>
    </row>
    <row r="37" spans="1:8" ht="25" customHeight="1">
      <c r="A37" s="55">
        <f>'④見積書 (3)'!A38</f>
        <v>14</v>
      </c>
      <c r="B37" s="31">
        <f>'④見積書 (3)'!B38</f>
        <v>0</v>
      </c>
      <c r="C37" s="35" t="str">
        <f>'④見積書 (3)'!C38</f>
        <v/>
      </c>
      <c r="D37" s="22">
        <f>'④見積書 (3)'!D38</f>
        <v>0</v>
      </c>
      <c r="E37" s="20">
        <f>'④見積書 (3)'!E38</f>
        <v>0</v>
      </c>
      <c r="F37" s="20">
        <f>'④見積書 (3)'!F38</f>
        <v>0</v>
      </c>
      <c r="G37" s="41">
        <f>'④見積書 (3)'!G38</f>
        <v>0</v>
      </c>
      <c r="H37" s="41">
        <f>'④見積書 (3)'!H38</f>
        <v>0</v>
      </c>
    </row>
    <row r="38" spans="1:8" ht="25" customHeight="1">
      <c r="A38" s="55">
        <f>'④見積書 (3)'!A39</f>
        <v>15</v>
      </c>
      <c r="B38" s="31">
        <f>'④見積書 (3)'!B39</f>
        <v>0</v>
      </c>
      <c r="C38" s="35" t="str">
        <f>'④見積書 (3)'!C39</f>
        <v/>
      </c>
      <c r="D38" s="22">
        <f>'④見積書 (3)'!D39</f>
        <v>0</v>
      </c>
      <c r="E38" s="20">
        <f>'④見積書 (3)'!E39</f>
        <v>0</v>
      </c>
      <c r="F38" s="20">
        <f>'④見積書 (3)'!F39</f>
        <v>0</v>
      </c>
      <c r="G38" s="41">
        <f>'④見積書 (3)'!G39</f>
        <v>0</v>
      </c>
      <c r="H38" s="41">
        <f>'④見積書 (3)'!H39</f>
        <v>0</v>
      </c>
    </row>
    <row r="39" spans="1:8" ht="25" customHeight="1">
      <c r="B39" s="24"/>
      <c r="C39" s="24"/>
      <c r="D39" s="291"/>
      <c r="E39" s="291"/>
      <c r="F39" s="18"/>
      <c r="G39" s="20" t="s">
        <v>27</v>
      </c>
      <c r="H39" s="42">
        <f>'④見積書 (3)'!H40</f>
        <v>20100000</v>
      </c>
    </row>
    <row r="40" spans="1:8" ht="25" customHeight="1">
      <c r="B40" s="25"/>
      <c r="C40" s="26"/>
      <c r="D40" s="290"/>
      <c r="E40" s="290"/>
      <c r="F40" s="18"/>
      <c r="G40" s="20" t="s">
        <v>58</v>
      </c>
      <c r="H40" s="42">
        <f>'④見積書 (3)'!H41</f>
        <v>2010000</v>
      </c>
    </row>
    <row r="41" spans="1:8" ht="25" customHeight="1">
      <c r="B41" s="25"/>
      <c r="C41" s="26"/>
      <c r="D41" s="290"/>
      <c r="E41" s="290"/>
      <c r="F41" s="18"/>
      <c r="G41" s="20" t="s">
        <v>59</v>
      </c>
      <c r="H41" s="42">
        <f>'④見積書 (3)'!H42</f>
        <v>22110000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98" t="s">
        <v>28</v>
      </c>
      <c r="B44" s="299"/>
      <c r="C44" s="299"/>
      <c r="D44" s="299"/>
      <c r="E44" s="299"/>
      <c r="F44" s="299"/>
      <c r="G44" s="299"/>
      <c r="H44" s="300"/>
    </row>
    <row r="45" spans="1:8" ht="18" customHeight="1">
      <c r="A45" s="292"/>
      <c r="B45" s="293"/>
      <c r="C45" s="293"/>
      <c r="D45" s="293"/>
      <c r="E45" s="293"/>
      <c r="F45" s="293"/>
      <c r="G45" s="293"/>
      <c r="H45" s="294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 thickBot="1">
      <c r="A49" s="295"/>
      <c r="B49" s="296"/>
      <c r="C49" s="296"/>
      <c r="D49" s="296"/>
      <c r="E49" s="296"/>
      <c r="F49" s="296"/>
      <c r="G49" s="296"/>
      <c r="H49" s="297"/>
    </row>
  </sheetData>
  <mergeCells count="26">
    <mergeCell ref="B1:H1"/>
    <mergeCell ref="B6:E6"/>
    <mergeCell ref="B7:E7"/>
    <mergeCell ref="B8:E8"/>
    <mergeCell ref="G8:H8"/>
    <mergeCell ref="G13:H13"/>
    <mergeCell ref="G14:H14"/>
    <mergeCell ref="D15:H16"/>
    <mergeCell ref="B9:C9"/>
    <mergeCell ref="G9:H9"/>
    <mergeCell ref="B10:C10"/>
    <mergeCell ref="G10:H10"/>
    <mergeCell ref="B11:C11"/>
    <mergeCell ref="G11:H11"/>
    <mergeCell ref="C12:E12"/>
    <mergeCell ref="G12:H12"/>
    <mergeCell ref="A19:A23"/>
    <mergeCell ref="D39:E39"/>
    <mergeCell ref="A49:H49"/>
    <mergeCell ref="D41:E41"/>
    <mergeCell ref="A44:H44"/>
    <mergeCell ref="A45:H45"/>
    <mergeCell ref="A46:H46"/>
    <mergeCell ref="A47:H47"/>
    <mergeCell ref="A48:H48"/>
    <mergeCell ref="D40:E40"/>
  </mergeCells>
  <phoneticPr fontId="1"/>
  <hyperlinks>
    <hyperlink ref="J2" location="INDEX!A1" display="INDEXへ" xr:uid="{1D0AAD7B-B5D4-497F-808D-3C268D7BAAED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8B05B-323A-46C8-BDB6-8E7C567D5F05}">
  <sheetPr>
    <tabColor rgb="FFFDFEE2"/>
  </sheetPr>
  <dimension ref="A1:K35"/>
  <sheetViews>
    <sheetView showGridLines="0" view="pageBreakPreview" zoomScale="75" zoomScaleNormal="100" zoomScaleSheetLayoutView="75" workbookViewId="0">
      <selection activeCell="B25" sqref="B25:H39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11" t="s">
        <v>23</v>
      </c>
      <c r="B1" s="311"/>
      <c r="C1" s="311"/>
      <c r="D1" s="311"/>
      <c r="E1" s="311"/>
      <c r="F1" s="311"/>
      <c r="G1" s="311"/>
      <c r="H1" s="311"/>
      <c r="I1" s="311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12" t="str">
        <f>C20</f>
        <v>2025/n/nn</v>
      </c>
      <c r="I3" s="312"/>
      <c r="K3" s="199" t="s">
        <v>165</v>
      </c>
    </row>
    <row r="4" spans="1:11" ht="16" customHeight="1"/>
    <row r="5" spans="1:11" ht="16" customHeight="1">
      <c r="A5" s="310" t="str">
        <f>'④見積書 (3)'!G9</f>
        <v>ベンダー③</v>
      </c>
      <c r="B5" s="310"/>
      <c r="C5" s="200" t="s">
        <v>87</v>
      </c>
    </row>
    <row r="6" spans="1:11" ht="16" customHeight="1"/>
    <row r="7" spans="1:11" ht="16" customHeight="1">
      <c r="F7" s="197" t="str">
        <f>'④見積書 (3)'!B6</f>
        <v>ISCO</v>
      </c>
    </row>
    <row r="8" spans="1:11" ht="16" customHeight="1">
      <c r="F8" s="197" t="str">
        <f>'④見積書 (3)'!B7</f>
        <v>〒900-0000</v>
      </c>
    </row>
    <row r="9" spans="1:11" ht="16" customHeight="1">
      <c r="F9" s="197" t="str">
        <f>'④見積書 (3)'!B8</f>
        <v>沖縄県那覇市旭町0-1-2△△ビル3F</v>
      </c>
    </row>
    <row r="10" spans="1:11" ht="16" customHeight="1">
      <c r="F10" s="197" t="s">
        <v>196</v>
      </c>
      <c r="G10" s="313" t="s">
        <v>197</v>
      </c>
      <c r="H10" s="313"/>
      <c r="I10" s="313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176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88</v>
      </c>
      <c r="C16" s="201" t="s">
        <v>152</v>
      </c>
      <c r="D16" s="201"/>
      <c r="E16" s="201"/>
      <c r="F16" s="201"/>
      <c r="G16" s="201"/>
    </row>
    <row r="17" spans="1:9" ht="16" customHeight="1">
      <c r="A17" s="200" t="s">
        <v>89</v>
      </c>
      <c r="C17" s="208">
        <f>'④見積書 (3)'!B12</f>
        <v>22110000</v>
      </c>
      <c r="D17" s="197" t="s">
        <v>96</v>
      </c>
    </row>
    <row r="18" spans="1:9" ht="16" customHeight="1">
      <c r="A18" s="200" t="s">
        <v>90</v>
      </c>
      <c r="C18" s="202" t="str">
        <f>'⑥発注書 (3)'!H3</f>
        <v>2025/n/nn</v>
      </c>
    </row>
    <row r="19" spans="1:9" ht="16" customHeight="1">
      <c r="A19" s="200" t="s">
        <v>91</v>
      </c>
      <c r="C19" s="202" t="str">
        <f>'④見積書 (3)'!$C$14</f>
        <v>2025/n/nn</v>
      </c>
    </row>
    <row r="20" spans="1:9" ht="16" customHeight="1">
      <c r="A20" s="200" t="s">
        <v>92</v>
      </c>
      <c r="C20" s="202" t="str">
        <f>'➆納品書 (3)'!H2</f>
        <v>2025/n/nn</v>
      </c>
    </row>
    <row r="21" spans="1:9" ht="16" customHeight="1">
      <c r="A21" s="200" t="s">
        <v>93</v>
      </c>
      <c r="C21" s="197" t="str">
        <f>C20</f>
        <v>2025/n/nn</v>
      </c>
    </row>
    <row r="22" spans="1:9" ht="16" customHeight="1">
      <c r="A22" s="200" t="s">
        <v>94</v>
      </c>
      <c r="C22" s="197" t="s">
        <v>95</v>
      </c>
    </row>
    <row r="23" spans="1:9" ht="16" customHeight="1"/>
    <row r="24" spans="1:9" ht="16" customHeight="1">
      <c r="A24" s="310" t="s">
        <v>25</v>
      </c>
      <c r="B24" s="310"/>
      <c r="C24" s="310"/>
      <c r="D24" s="310"/>
      <c r="E24" s="310"/>
      <c r="F24" s="310"/>
      <c r="G24" s="310"/>
      <c r="H24" s="310"/>
      <c r="I24" s="310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G10:I10"/>
    <mergeCell ref="A24:I24"/>
  </mergeCells>
  <phoneticPr fontId="1"/>
  <hyperlinks>
    <hyperlink ref="K3" location="INDEX!A1" display="INDEXへ" xr:uid="{561BD625-BCD6-4BE3-BBBD-EDC9544E7A98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D5D0F-ECBE-4B37-8F70-5C5F24A052FC}">
  <sheetPr>
    <tabColor rgb="FFFDFEE2"/>
  </sheetPr>
  <dimension ref="A1:K50"/>
  <sheetViews>
    <sheetView showGridLines="0" showZeros="0" view="pageBreakPreview" topLeftCell="A24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65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85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86</v>
      </c>
      <c r="H4" s="95" t="s">
        <v>203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(3)'!B6</f>
        <v>ISCO</v>
      </c>
      <c r="C6" s="18" t="str">
        <f>'④見積書 (3)'!C6</f>
        <v>御中</v>
      </c>
      <c r="D6" s="18">
        <f>'④見積書 (3)'!D6</f>
        <v>0</v>
      </c>
      <c r="E6" s="18">
        <f>'④見積書 (3)'!E6</f>
        <v>0</v>
      </c>
      <c r="F6" s="18"/>
      <c r="G6" s="18"/>
      <c r="H6" s="18"/>
    </row>
    <row r="7" spans="1:11" ht="18" customHeight="1">
      <c r="B7" s="279" t="str">
        <f>'④見積書 (3)'!B7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(3)'!B8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280" t="str">
        <f>'④見積書 (3)'!G9</f>
        <v>ベンダー③</v>
      </c>
      <c r="H9" s="280"/>
    </row>
    <row r="10" spans="1:11" ht="18" customHeight="1">
      <c r="B10" s="255" t="s">
        <v>76</v>
      </c>
      <c r="C10" s="256"/>
      <c r="D10" s="18"/>
      <c r="E10" s="18"/>
      <c r="G10" s="280" t="str">
        <f>'④見積書 (3)'!G10</f>
        <v>〒900-0000</v>
      </c>
      <c r="H10" s="280"/>
    </row>
    <row r="11" spans="1:11" ht="18" customHeight="1">
      <c r="B11" s="257" t="s">
        <v>73</v>
      </c>
      <c r="C11" s="258"/>
      <c r="D11" s="18"/>
      <c r="E11" s="17"/>
      <c r="F11" s="99" t="s">
        <v>111</v>
      </c>
      <c r="G11" s="280" t="str">
        <f>'④見積書 (3)'!G11</f>
        <v>沖縄県那覇市</v>
      </c>
      <c r="H11" s="280"/>
    </row>
    <row r="12" spans="1:11" ht="18" customHeight="1">
      <c r="B12" s="281">
        <f>H42</f>
        <v>22110000</v>
      </c>
      <c r="C12" s="281"/>
      <c r="D12" s="18"/>
      <c r="E12" s="18"/>
      <c r="F12" s="99" t="s">
        <v>32</v>
      </c>
      <c r="G12" s="280">
        <f>'④見積書 (3)'!G12</f>
        <v>0</v>
      </c>
      <c r="H12" s="280"/>
    </row>
    <row r="13" spans="1:11" ht="18" customHeight="1">
      <c r="B13" s="21"/>
      <c r="C13" s="279"/>
      <c r="D13" s="279"/>
      <c r="E13" s="279"/>
      <c r="F13" s="99" t="s">
        <v>112</v>
      </c>
      <c r="G13" s="280" t="str">
        <f>'④見積書 (3)'!G13</f>
        <v>*****@**********</v>
      </c>
      <c r="H13" s="280"/>
    </row>
    <row r="14" spans="1:11" ht="18" customHeight="1">
      <c r="B14" s="20" t="s">
        <v>35</v>
      </c>
      <c r="C14" s="193" t="str">
        <f>'④見積書 (3)'!$C$14</f>
        <v>2025/n/nn</v>
      </c>
      <c r="D14" s="29"/>
      <c r="E14" s="18"/>
      <c r="F14" s="99" t="s">
        <v>114</v>
      </c>
      <c r="G14" s="280" t="str">
        <f>'④見積書 (3)'!G14</f>
        <v>○○</v>
      </c>
      <c r="H14" s="280"/>
    </row>
    <row r="15" spans="1:11" ht="18" customHeight="1">
      <c r="B15" s="20" t="s">
        <v>36</v>
      </c>
      <c r="C15" s="194" t="str">
        <f>'④見積書 (3)'!C15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0" t="s">
        <v>37</v>
      </c>
      <c r="C16" s="194" t="str">
        <f>'④見積書 (3)'!C16</f>
        <v>2025/n/nn</v>
      </c>
      <c r="D16" s="306" t="str">
        <f>'④見積書 (3)'!$D$16</f>
        <v>件名：TEST③</v>
      </c>
      <c r="E16" s="307"/>
      <c r="F16" s="307"/>
      <c r="G16" s="307"/>
      <c r="H16" s="307"/>
    </row>
    <row r="17" spans="1:8" ht="18" customHeight="1" thickBot="1">
      <c r="B17" s="20" t="s">
        <v>38</v>
      </c>
      <c r="C17" s="193" t="str">
        <f>'④見積書 (3)'!C17</f>
        <v>〇〇〇ホテル　１F受付</v>
      </c>
      <c r="D17" s="308"/>
      <c r="E17" s="309"/>
      <c r="F17" s="309"/>
      <c r="G17" s="309"/>
      <c r="H17" s="30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(3)'!A19</f>
        <v>0</v>
      </c>
      <c r="B19" s="33" t="str">
        <f>'④見積書 (3)'!B19</f>
        <v>費目</v>
      </c>
      <c r="C19" s="34" t="str">
        <f>'④見積書 (3)'!C19</f>
        <v>細節</v>
      </c>
      <c r="D19" s="20" t="str">
        <f>'④見積書 (3)'!D19</f>
        <v>内容（サービス・機器等）</v>
      </c>
      <c r="E19" s="20" t="str">
        <f>'④見積書 (3)'!E19</f>
        <v>数量</v>
      </c>
      <c r="F19" s="20" t="str">
        <f>'④見積書 (3)'!F19</f>
        <v>単位</v>
      </c>
      <c r="G19" s="32" t="str">
        <f>'④見積書 (3)'!G19</f>
        <v>単価（税抜）</v>
      </c>
      <c r="H19" s="20" t="str">
        <f>'④見積書 (3)'!H19</f>
        <v>金額（税抜）</v>
      </c>
    </row>
    <row r="20" spans="1:8" ht="18" customHeight="1">
      <c r="A20" s="282" t="str">
        <f>'④見積書 (3)'!A20</f>
        <v>記
載
例</v>
      </c>
      <c r="B20" s="36" t="str">
        <f>'④見積書 (3)'!B20</f>
        <v>ア.①備品</v>
      </c>
      <c r="C20" s="37" t="str">
        <f>'④見積書 (3)'!C20</f>
        <v>備品購入費</v>
      </c>
      <c r="D20" s="28" t="str">
        <f>'④見積書 (3)'!D20</f>
        <v>製造業務用タブレット</v>
      </c>
      <c r="E20" s="27">
        <f>'④見積書 (3)'!E20</f>
        <v>5</v>
      </c>
      <c r="F20" s="27" t="str">
        <f>'④見積書 (3)'!F20</f>
        <v>台</v>
      </c>
      <c r="G20" s="40">
        <f>'④見積書 (3)'!G20</f>
        <v>50000</v>
      </c>
      <c r="H20" s="40">
        <f>'④見積書 (3)'!H20</f>
        <v>250000</v>
      </c>
    </row>
    <row r="21" spans="1:8" ht="18" customHeight="1">
      <c r="A21" s="283"/>
      <c r="B21" s="36" t="str">
        <f>'④見積書 (3)'!B21</f>
        <v>ア.①備品</v>
      </c>
      <c r="C21" s="37" t="str">
        <f>'④見積書 (3)'!C21</f>
        <v>備品購入費</v>
      </c>
      <c r="D21" s="28" t="str">
        <f>'④見積書 (3)'!D21</f>
        <v>自動チェックイン機</v>
      </c>
      <c r="E21" s="27">
        <f>'④見積書 (3)'!E21</f>
        <v>1</v>
      </c>
      <c r="F21" s="27" t="str">
        <f>'④見積書 (3)'!F21</f>
        <v>式</v>
      </c>
      <c r="G21" s="40">
        <f>'④見積書 (3)'!G21</f>
        <v>2500000</v>
      </c>
      <c r="H21" s="40">
        <f>'④見積書 (3)'!H21</f>
        <v>2500000</v>
      </c>
    </row>
    <row r="22" spans="1:8" ht="18" customHeight="1">
      <c r="A22" s="283"/>
      <c r="B22" s="36" t="str">
        <f>'④見積書 (3)'!B22</f>
        <v>ア.③改良費</v>
      </c>
      <c r="C22" s="37" t="str">
        <f>'④見積書 (3)'!C22</f>
        <v>委託料</v>
      </c>
      <c r="D22" s="28" t="str">
        <f>'④見積書 (3)'!D22</f>
        <v>GoogleCloudサービス</v>
      </c>
      <c r="E22" s="27">
        <f>'④見積書 (3)'!E22</f>
        <v>7</v>
      </c>
      <c r="F22" s="27" t="str">
        <f>'④見積書 (3)'!F22</f>
        <v>月</v>
      </c>
      <c r="G22" s="40">
        <f>'④見積書 (3)'!G22</f>
        <v>15000</v>
      </c>
      <c r="H22" s="40">
        <f>'④見積書 (3)'!H22</f>
        <v>105000</v>
      </c>
    </row>
    <row r="23" spans="1:8" ht="18" customHeight="1">
      <c r="A23" s="283"/>
      <c r="B23" s="36" t="str">
        <f>'④見積書 (3)'!B23</f>
        <v>ウ.①施設整備費</v>
      </c>
      <c r="C23" s="37" t="str">
        <f>'④見積書 (3)'!C23</f>
        <v>委託料</v>
      </c>
      <c r="D23" s="28" t="str">
        <f>'④見積書 (3)'!D23</f>
        <v>自動チェックイン機設置駆体</v>
      </c>
      <c r="E23" s="27">
        <f>'④見積書 (3)'!E23</f>
        <v>1</v>
      </c>
      <c r="F23" s="27" t="str">
        <f>'④見積書 (3)'!F23</f>
        <v>式</v>
      </c>
      <c r="G23" s="40">
        <f>'④見積書 (3)'!G23</f>
        <v>30000</v>
      </c>
      <c r="H23" s="40">
        <f>'④見積書 (3)'!H23</f>
        <v>30000</v>
      </c>
    </row>
    <row r="24" spans="1:8" ht="18" customHeight="1" thickBot="1">
      <c r="A24" s="284"/>
      <c r="B24" s="48" t="str">
        <f>'④見積書 (3)'!B24</f>
        <v>ウ.③運搬費</v>
      </c>
      <c r="C24" s="49" t="str">
        <f>'④見積書 (3)'!C24</f>
        <v>役務費：通信運搬費</v>
      </c>
      <c r="D24" s="50" t="str">
        <f>'④見積書 (3)'!D24</f>
        <v>自動チェックイン機運搬</v>
      </c>
      <c r="E24" s="51">
        <f>'④見積書 (3)'!E24</f>
        <v>1</v>
      </c>
      <c r="F24" s="51" t="str">
        <f>'④見積書 (3)'!F24</f>
        <v>式</v>
      </c>
      <c r="G24" s="52">
        <f>'④見積書 (3)'!G24</f>
        <v>25000</v>
      </c>
      <c r="H24" s="52">
        <f>'④見積書 (3)'!H24</f>
        <v>25000</v>
      </c>
    </row>
    <row r="25" spans="1:8" ht="24" customHeight="1" thickTop="1">
      <c r="A25" s="54">
        <f>'④見積書 (3)'!A25</f>
        <v>1</v>
      </c>
      <c r="B25" s="43" t="str">
        <f>'④見積書 (3)'!B25</f>
        <v>ア.②ソフトウエア等購入</v>
      </c>
      <c r="C25" s="44" t="str">
        <f>'④見積書 (3)'!C25</f>
        <v>備品購入費</v>
      </c>
      <c r="D25" s="22" t="str">
        <f>'④見積書 (3)'!D25</f>
        <v>TEST3</v>
      </c>
      <c r="E25" s="46">
        <f>'④見積書 (3)'!E25</f>
        <v>1</v>
      </c>
      <c r="F25" s="46" t="str">
        <f>'④見積書 (3)'!F25</f>
        <v>式</v>
      </c>
      <c r="G25" s="47">
        <f>'④見積書 (3)'!G25</f>
        <v>20000000</v>
      </c>
      <c r="H25" s="47">
        <f>'④見積書 (3)'!H25</f>
        <v>20000000</v>
      </c>
    </row>
    <row r="26" spans="1:8" ht="24" customHeight="1">
      <c r="A26" s="55">
        <f>'④見積書 (3)'!A26</f>
        <v>2</v>
      </c>
      <c r="B26" s="31" t="str">
        <f>'④見積書 (3)'!B26</f>
        <v>ウ.③運搬費</v>
      </c>
      <c r="C26" s="35" t="str">
        <f>'④見積書 (3)'!C26</f>
        <v>役務費：通信運搬費</v>
      </c>
      <c r="D26" s="22" t="str">
        <f>'④見積書 (3)'!D26</f>
        <v>TEST３</v>
      </c>
      <c r="E26" s="20">
        <f>'④見積書 (3)'!E26</f>
        <v>1</v>
      </c>
      <c r="F26" s="20" t="str">
        <f>'④見積書 (3)'!F26</f>
        <v>式</v>
      </c>
      <c r="G26" s="41">
        <f>'④見積書 (3)'!G26</f>
        <v>100000</v>
      </c>
      <c r="H26" s="41">
        <f>'④見積書 (3)'!H26</f>
        <v>100000</v>
      </c>
    </row>
    <row r="27" spans="1:8" ht="24" customHeight="1">
      <c r="A27" s="55">
        <f>'④見積書 (3)'!A27</f>
        <v>3</v>
      </c>
      <c r="B27" s="31">
        <f>'④見積書 (3)'!B27</f>
        <v>0</v>
      </c>
      <c r="C27" s="35" t="str">
        <f>'④見積書 (3)'!C27</f>
        <v/>
      </c>
      <c r="D27" s="22">
        <f>'④見積書 (3)'!D27</f>
        <v>0</v>
      </c>
      <c r="E27" s="20">
        <f>'④見積書 (3)'!E27</f>
        <v>0</v>
      </c>
      <c r="F27" s="20">
        <f>'④見積書 (3)'!F27</f>
        <v>0</v>
      </c>
      <c r="G27" s="41">
        <f>'④見積書 (3)'!G27</f>
        <v>0</v>
      </c>
      <c r="H27" s="41">
        <f>'④見積書 (3)'!H27</f>
        <v>0</v>
      </c>
    </row>
    <row r="28" spans="1:8" ht="24" customHeight="1">
      <c r="A28" s="54">
        <f>'④見積書 (3)'!A28</f>
        <v>4</v>
      </c>
      <c r="B28" s="31">
        <f>'④見積書 (3)'!B28</f>
        <v>0</v>
      </c>
      <c r="C28" s="35" t="str">
        <f>'④見積書 (3)'!C28</f>
        <v/>
      </c>
      <c r="D28" s="22">
        <f>'④見積書 (3)'!D28</f>
        <v>0</v>
      </c>
      <c r="E28" s="20">
        <f>'④見積書 (3)'!E28</f>
        <v>0</v>
      </c>
      <c r="F28" s="20">
        <f>'④見積書 (3)'!F28</f>
        <v>0</v>
      </c>
      <c r="G28" s="41">
        <f>'④見積書 (3)'!G28</f>
        <v>0</v>
      </c>
      <c r="H28" s="41">
        <f>'④見積書 (3)'!H28</f>
        <v>0</v>
      </c>
    </row>
    <row r="29" spans="1:8" ht="24" customHeight="1">
      <c r="A29" s="55">
        <f>'④見積書 (3)'!A29</f>
        <v>5</v>
      </c>
      <c r="B29" s="31">
        <f>'④見積書 (3)'!B29</f>
        <v>0</v>
      </c>
      <c r="C29" s="35" t="str">
        <f>'④見積書 (3)'!C29</f>
        <v/>
      </c>
      <c r="D29" s="22">
        <f>'④見積書 (3)'!D29</f>
        <v>0</v>
      </c>
      <c r="E29" s="20">
        <f>'④見積書 (3)'!E29</f>
        <v>0</v>
      </c>
      <c r="F29" s="20">
        <f>'④見積書 (3)'!F29</f>
        <v>0</v>
      </c>
      <c r="G29" s="41">
        <f>'④見積書 (3)'!G29</f>
        <v>0</v>
      </c>
      <c r="H29" s="41">
        <f>'④見積書 (3)'!H29</f>
        <v>0</v>
      </c>
    </row>
    <row r="30" spans="1:8" ht="24" customHeight="1">
      <c r="A30" s="55">
        <f>'④見積書 (3)'!A30</f>
        <v>6</v>
      </c>
      <c r="B30" s="31">
        <f>'④見積書 (3)'!B30</f>
        <v>0</v>
      </c>
      <c r="C30" s="35" t="str">
        <f>'④見積書 (3)'!C30</f>
        <v/>
      </c>
      <c r="D30" s="22">
        <f>'④見積書 (3)'!D30</f>
        <v>0</v>
      </c>
      <c r="E30" s="20">
        <f>'④見積書 (3)'!E30</f>
        <v>0</v>
      </c>
      <c r="F30" s="20">
        <f>'④見積書 (3)'!F30</f>
        <v>0</v>
      </c>
      <c r="G30" s="41">
        <f>'④見積書 (3)'!G30</f>
        <v>0</v>
      </c>
      <c r="H30" s="41">
        <f>'④見積書 (3)'!H30</f>
        <v>0</v>
      </c>
    </row>
    <row r="31" spans="1:8" ht="24" customHeight="1">
      <c r="A31" s="54">
        <f>'④見積書 (3)'!A31</f>
        <v>7</v>
      </c>
      <c r="B31" s="31">
        <f>'④見積書 (3)'!B31</f>
        <v>0</v>
      </c>
      <c r="C31" s="35" t="str">
        <f>'④見積書 (3)'!C31</f>
        <v/>
      </c>
      <c r="D31" s="22">
        <f>'④見積書 (3)'!D31</f>
        <v>0</v>
      </c>
      <c r="E31" s="20">
        <f>'④見積書 (3)'!E31</f>
        <v>0</v>
      </c>
      <c r="F31" s="20">
        <f>'④見積書 (3)'!F31</f>
        <v>0</v>
      </c>
      <c r="G31" s="41">
        <f>'④見積書 (3)'!G31</f>
        <v>0</v>
      </c>
      <c r="H31" s="41">
        <f>'④見積書 (3)'!H31</f>
        <v>0</v>
      </c>
    </row>
    <row r="32" spans="1:8" ht="24" customHeight="1">
      <c r="A32" s="55">
        <f>'④見積書 (3)'!A32</f>
        <v>8</v>
      </c>
      <c r="B32" s="31">
        <f>'④見積書 (3)'!B32</f>
        <v>0</v>
      </c>
      <c r="C32" s="35" t="str">
        <f>'④見積書 (3)'!C32</f>
        <v/>
      </c>
      <c r="D32" s="22">
        <f>'④見積書 (3)'!D32</f>
        <v>0</v>
      </c>
      <c r="E32" s="20">
        <f>'④見積書 (3)'!E32</f>
        <v>0</v>
      </c>
      <c r="F32" s="20">
        <f>'④見積書 (3)'!F32</f>
        <v>0</v>
      </c>
      <c r="G32" s="41">
        <f>'④見積書 (3)'!G32</f>
        <v>0</v>
      </c>
      <c r="H32" s="41">
        <f>'④見積書 (3)'!H32</f>
        <v>0</v>
      </c>
    </row>
    <row r="33" spans="1:8" ht="24" customHeight="1">
      <c r="A33" s="55">
        <f>'④見積書 (3)'!A33</f>
        <v>9</v>
      </c>
      <c r="B33" s="31">
        <f>'④見積書 (3)'!B33</f>
        <v>0</v>
      </c>
      <c r="C33" s="35" t="str">
        <f>'④見積書 (3)'!C33</f>
        <v/>
      </c>
      <c r="D33" s="22">
        <f>'④見積書 (3)'!D33</f>
        <v>0</v>
      </c>
      <c r="E33" s="20">
        <f>'④見積書 (3)'!E33</f>
        <v>0</v>
      </c>
      <c r="F33" s="20">
        <f>'④見積書 (3)'!F33</f>
        <v>0</v>
      </c>
      <c r="G33" s="41">
        <f>'④見積書 (3)'!G33</f>
        <v>0</v>
      </c>
      <c r="H33" s="41">
        <f>'④見積書 (3)'!H33</f>
        <v>0</v>
      </c>
    </row>
    <row r="34" spans="1:8" ht="24" customHeight="1">
      <c r="A34" s="54">
        <f>'④見積書 (3)'!A34</f>
        <v>10</v>
      </c>
      <c r="B34" s="31">
        <f>'④見積書 (3)'!B34</f>
        <v>0</v>
      </c>
      <c r="C34" s="35" t="str">
        <f>'④見積書 (3)'!C34</f>
        <v/>
      </c>
      <c r="D34" s="22">
        <f>'④見積書 (3)'!D34</f>
        <v>0</v>
      </c>
      <c r="E34" s="20">
        <f>'④見積書 (3)'!E34</f>
        <v>0</v>
      </c>
      <c r="F34" s="20">
        <f>'④見積書 (3)'!F34</f>
        <v>0</v>
      </c>
      <c r="G34" s="41">
        <f>'④見積書 (3)'!G34</f>
        <v>0</v>
      </c>
      <c r="H34" s="41">
        <f>'④見積書 (3)'!H34</f>
        <v>0</v>
      </c>
    </row>
    <row r="35" spans="1:8" ht="24" customHeight="1">
      <c r="A35" s="55">
        <f>'④見積書 (3)'!A35</f>
        <v>11</v>
      </c>
      <c r="B35" s="31">
        <f>'④見積書 (3)'!B35</f>
        <v>0</v>
      </c>
      <c r="C35" s="35" t="str">
        <f>'④見積書 (3)'!C35</f>
        <v/>
      </c>
      <c r="D35" s="22">
        <f>'④見積書 (3)'!D35</f>
        <v>0</v>
      </c>
      <c r="E35" s="20">
        <f>'④見積書 (3)'!E35</f>
        <v>0</v>
      </c>
      <c r="F35" s="20">
        <f>'④見積書 (3)'!F35</f>
        <v>0</v>
      </c>
      <c r="G35" s="41">
        <f>'④見積書 (3)'!G35</f>
        <v>0</v>
      </c>
      <c r="H35" s="41">
        <f>'④見積書 (3)'!H35</f>
        <v>0</v>
      </c>
    </row>
    <row r="36" spans="1:8" ht="24" customHeight="1">
      <c r="A36" s="55">
        <f>'④見積書 (3)'!A36</f>
        <v>12</v>
      </c>
      <c r="B36" s="31">
        <f>'④見積書 (3)'!B36</f>
        <v>0</v>
      </c>
      <c r="C36" s="35" t="str">
        <f>'④見積書 (3)'!C36</f>
        <v/>
      </c>
      <c r="D36" s="22">
        <f>'④見積書 (3)'!D36</f>
        <v>0</v>
      </c>
      <c r="E36" s="20">
        <f>'④見積書 (3)'!E36</f>
        <v>0</v>
      </c>
      <c r="F36" s="20">
        <f>'④見積書 (3)'!F36</f>
        <v>0</v>
      </c>
      <c r="G36" s="41">
        <f>'④見積書 (3)'!G36</f>
        <v>0</v>
      </c>
      <c r="H36" s="41">
        <f>'④見積書 (3)'!H36</f>
        <v>0</v>
      </c>
    </row>
    <row r="37" spans="1:8" ht="24" customHeight="1">
      <c r="A37" s="54">
        <f>'④見積書 (3)'!A37</f>
        <v>13</v>
      </c>
      <c r="B37" s="31">
        <f>'④見積書 (3)'!B37</f>
        <v>0</v>
      </c>
      <c r="C37" s="35" t="str">
        <f>'④見積書 (3)'!C37</f>
        <v/>
      </c>
      <c r="D37" s="22">
        <f>'④見積書 (3)'!D37</f>
        <v>0</v>
      </c>
      <c r="E37" s="20">
        <f>'④見積書 (3)'!E37</f>
        <v>0</v>
      </c>
      <c r="F37" s="20">
        <f>'④見積書 (3)'!F37</f>
        <v>0</v>
      </c>
      <c r="G37" s="41">
        <f>'④見積書 (3)'!G37</f>
        <v>0</v>
      </c>
      <c r="H37" s="41">
        <f>'④見積書 (3)'!H37</f>
        <v>0</v>
      </c>
    </row>
    <row r="38" spans="1:8" ht="24" customHeight="1">
      <c r="A38" s="55">
        <f>'④見積書 (3)'!A38</f>
        <v>14</v>
      </c>
      <c r="B38" s="31">
        <f>'④見積書 (3)'!B38</f>
        <v>0</v>
      </c>
      <c r="C38" s="35" t="str">
        <f>'④見積書 (3)'!C38</f>
        <v/>
      </c>
      <c r="D38" s="22">
        <f>'④見積書 (3)'!D38</f>
        <v>0</v>
      </c>
      <c r="E38" s="20">
        <f>'④見積書 (3)'!E38</f>
        <v>0</v>
      </c>
      <c r="F38" s="20">
        <f>'④見積書 (3)'!F38</f>
        <v>0</v>
      </c>
      <c r="G38" s="41">
        <f>'④見積書 (3)'!G38</f>
        <v>0</v>
      </c>
      <c r="H38" s="41">
        <f>'④見積書 (3)'!H38</f>
        <v>0</v>
      </c>
    </row>
    <row r="39" spans="1:8" ht="24" customHeight="1">
      <c r="A39" s="55">
        <f>'④見積書 (3)'!A39</f>
        <v>15</v>
      </c>
      <c r="B39" s="31">
        <f>'④見積書 (3)'!B39</f>
        <v>0</v>
      </c>
      <c r="C39" s="35" t="str">
        <f>'④見積書 (3)'!C39</f>
        <v/>
      </c>
      <c r="D39" s="22">
        <f>'④見積書 (3)'!D39</f>
        <v>0</v>
      </c>
      <c r="E39" s="20">
        <f>'④見積書 (3)'!E39</f>
        <v>0</v>
      </c>
      <c r="F39" s="20">
        <f>'④見積書 (3)'!F39</f>
        <v>0</v>
      </c>
      <c r="G39" s="41">
        <f>'④見積書 (3)'!G39</f>
        <v>0</v>
      </c>
      <c r="H39" s="41">
        <f>'④見積書 (3)'!H39</f>
        <v>0</v>
      </c>
    </row>
    <row r="40" spans="1:8" ht="24" customHeight="1">
      <c r="B40" s="24"/>
      <c r="C40" s="24"/>
      <c r="D40" s="291"/>
      <c r="E40" s="291"/>
      <c r="F40" s="18"/>
      <c r="G40" s="20" t="s">
        <v>27</v>
      </c>
      <c r="H40" s="42">
        <f>'④見積書 (3)'!H40</f>
        <v>20100000</v>
      </c>
    </row>
    <row r="41" spans="1:8" ht="24" customHeight="1">
      <c r="B41" s="25"/>
      <c r="C41" s="26"/>
      <c r="D41" s="290"/>
      <c r="E41" s="290"/>
      <c r="F41" s="18"/>
      <c r="G41" s="20" t="s">
        <v>58</v>
      </c>
      <c r="H41" s="42">
        <f>'④見積書 (3)'!H41</f>
        <v>2010000</v>
      </c>
    </row>
    <row r="42" spans="1:8" ht="24" customHeight="1">
      <c r="B42" s="25"/>
      <c r="C42" s="26"/>
      <c r="D42" s="290"/>
      <c r="E42" s="290"/>
      <c r="F42" s="18"/>
      <c r="G42" s="20" t="s">
        <v>59</v>
      </c>
      <c r="H42" s="42">
        <f>'④見積書 (3)'!H42</f>
        <v>22110000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A52B88C8-4B2E-49FD-9679-F6ADF6B289E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CE27C-8D3F-44F6-A3CD-55CC9228D4EC}">
  <sheetPr>
    <tabColor theme="2" tint="-9.9978637043366805E-2"/>
  </sheetPr>
  <dimension ref="A1:K23"/>
  <sheetViews>
    <sheetView showGridLines="0" view="pageBreakPreview" zoomScale="75" zoomScaleNormal="115" zoomScaleSheetLayoutView="75" workbookViewId="0">
      <selection activeCell="B25" sqref="B25:H39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164</v>
      </c>
      <c r="B1" s="110"/>
      <c r="C1" s="110"/>
      <c r="F1" s="112"/>
      <c r="K1" s="112"/>
    </row>
    <row r="2" spans="1:11" ht="19.5">
      <c r="F2" s="203"/>
      <c r="G2" s="204" t="s">
        <v>165</v>
      </c>
      <c r="H2" s="203"/>
    </row>
    <row r="12" spans="1:11" ht="22.5">
      <c r="B12" s="107" t="s">
        <v>144</v>
      </c>
      <c r="C12" s="249" t="str">
        <f>'⑤請求書 (4)'!$G$9</f>
        <v>ベンダー④</v>
      </c>
      <c r="D12" s="249"/>
      <c r="E12" s="249"/>
    </row>
    <row r="13" spans="1:11" ht="22.5">
      <c r="B13" s="107" t="s">
        <v>145</v>
      </c>
      <c r="C13" s="248" t="str">
        <f>'⑤請求書 (4)'!$D$16</f>
        <v>件名：TEST④</v>
      </c>
      <c r="D13" s="248"/>
      <c r="E13" s="248"/>
      <c r="F13" s="185"/>
    </row>
    <row r="20" spans="2:4" ht="39">
      <c r="B20" s="102" t="s">
        <v>146</v>
      </c>
      <c r="C20" s="103" t="s">
        <v>130</v>
      </c>
      <c r="D20" s="103" t="s">
        <v>131</v>
      </c>
    </row>
    <row r="21" spans="2:4">
      <c r="B21" s="104"/>
      <c r="C21" s="104"/>
      <c r="D21" s="104">
        <f>C22*2/3</f>
        <v>2199999.9999999995</v>
      </c>
    </row>
    <row r="22" spans="2:4">
      <c r="B22" s="105">
        <f>'⑤請求書 (4)'!$H$42</f>
        <v>3630000</v>
      </c>
      <c r="C22" s="105">
        <f>B22/(1+0.1)</f>
        <v>3299999.9999999995</v>
      </c>
      <c r="D22" s="105">
        <f>IF(C22*2/3&gt;10000000,10000000,ROUNDDOWN(C22*2/3,-3))</f>
        <v>2200000</v>
      </c>
    </row>
    <row r="23" spans="2:4">
      <c r="B23" s="106" t="s">
        <v>143</v>
      </c>
      <c r="C23" s="106" t="s">
        <v>141</v>
      </c>
      <c r="D23" s="106" t="s">
        <v>142</v>
      </c>
    </row>
  </sheetData>
  <mergeCells count="2">
    <mergeCell ref="C12:E12"/>
    <mergeCell ref="C13:E13"/>
  </mergeCells>
  <phoneticPr fontId="1"/>
  <hyperlinks>
    <hyperlink ref="G2" location="INDEX!A1" display="INDEXへ" xr:uid="{0A9FB8CB-5CA4-4904-890D-D80604394F4D}"/>
  </hyperlink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87142-964E-4701-8892-E6C43F3FB567}">
  <sheetPr>
    <tabColor theme="2" tint="-9.9978637043366805E-2"/>
  </sheetPr>
  <dimension ref="A1:K50"/>
  <sheetViews>
    <sheetView showGridLines="0" view="pageBreakPreview" topLeftCell="A26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54" t="s">
        <v>61</v>
      </c>
      <c r="C2" s="254"/>
      <c r="D2" s="254"/>
      <c r="E2" s="254"/>
      <c r="F2" s="254"/>
      <c r="G2" s="254"/>
      <c r="H2" s="254"/>
      <c r="I2" s="56"/>
      <c r="J2" s="186" t="s">
        <v>165</v>
      </c>
    </row>
    <row r="3" spans="1:11" ht="18" customHeight="1" thickBot="1">
      <c r="G3" s="58" t="s">
        <v>47</v>
      </c>
      <c r="H3" s="94" t="s">
        <v>162</v>
      </c>
    </row>
    <row r="4" spans="1:11" ht="18" customHeight="1" thickBot="1">
      <c r="B4" s="56"/>
      <c r="C4" s="56"/>
      <c r="D4" s="56"/>
      <c r="E4" s="56"/>
      <c r="F4" s="56"/>
      <c r="G4" s="59" t="s">
        <v>48</v>
      </c>
      <c r="H4" s="95" t="s">
        <v>242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237</v>
      </c>
      <c r="C6" s="61" t="s">
        <v>60</v>
      </c>
      <c r="D6" s="61"/>
      <c r="E6" s="61"/>
      <c r="F6" s="61"/>
      <c r="G6" s="61"/>
      <c r="H6" s="61"/>
    </row>
    <row r="7" spans="1:11" ht="18" customHeight="1">
      <c r="B7" s="88" t="s">
        <v>31</v>
      </c>
      <c r="C7" s="61"/>
      <c r="D7" s="61"/>
      <c r="E7" s="61"/>
      <c r="F7" s="61"/>
      <c r="G7" s="61"/>
      <c r="H7" s="61"/>
    </row>
    <row r="8" spans="1:11" ht="18" customHeight="1">
      <c r="B8" s="251" t="s">
        <v>33</v>
      </c>
      <c r="C8" s="251"/>
      <c r="D8" s="251"/>
      <c r="E8" s="61"/>
      <c r="F8" s="61"/>
      <c r="G8" s="61"/>
      <c r="H8" s="61"/>
    </row>
    <row r="9" spans="1:11" ht="18" customHeight="1">
      <c r="B9" s="250"/>
      <c r="C9" s="250"/>
      <c r="D9" s="250"/>
      <c r="E9" s="250"/>
      <c r="G9" s="251" t="s">
        <v>215</v>
      </c>
      <c r="H9" s="251"/>
    </row>
    <row r="10" spans="1:11" ht="18" customHeight="1">
      <c r="B10" s="255" t="s">
        <v>77</v>
      </c>
      <c r="C10" s="256"/>
      <c r="D10" s="61"/>
      <c r="E10" s="61"/>
      <c r="G10" s="259" t="s">
        <v>34</v>
      </c>
      <c r="H10" s="259"/>
    </row>
    <row r="11" spans="1:11" ht="18" customHeight="1">
      <c r="B11" s="257" t="s">
        <v>78</v>
      </c>
      <c r="C11" s="258"/>
      <c r="D11" s="61"/>
      <c r="E11" s="63"/>
      <c r="F11" s="96" t="s">
        <v>111</v>
      </c>
      <c r="G11" s="251" t="s">
        <v>179</v>
      </c>
      <c r="H11" s="251"/>
    </row>
    <row r="12" spans="1:11" ht="18" customHeight="1">
      <c r="B12" s="253">
        <f>H42</f>
        <v>3630000</v>
      </c>
      <c r="C12" s="253"/>
      <c r="D12" s="61"/>
      <c r="E12" s="61"/>
      <c r="F12" s="96" t="s">
        <v>32</v>
      </c>
      <c r="G12" s="251"/>
      <c r="H12" s="251"/>
    </row>
    <row r="13" spans="1:11" ht="18" customHeight="1">
      <c r="B13" s="64"/>
      <c r="C13" s="250"/>
      <c r="D13" s="250"/>
      <c r="E13" s="250"/>
      <c r="F13" s="96" t="s">
        <v>112</v>
      </c>
      <c r="G13" s="252" t="s">
        <v>113</v>
      </c>
      <c r="H13" s="252"/>
    </row>
    <row r="14" spans="1:11" ht="18" customHeight="1">
      <c r="B14" s="62" t="s">
        <v>35</v>
      </c>
      <c r="C14" s="97" t="s">
        <v>162</v>
      </c>
      <c r="D14" s="65"/>
      <c r="E14" s="61"/>
      <c r="F14" s="96" t="s">
        <v>114</v>
      </c>
      <c r="G14" s="251" t="s">
        <v>180</v>
      </c>
      <c r="H14" s="251"/>
    </row>
    <row r="15" spans="1:11" ht="18" customHeight="1">
      <c r="B15" s="62" t="s">
        <v>36</v>
      </c>
      <c r="C15" s="98" t="s">
        <v>39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97" t="s">
        <v>162</v>
      </c>
      <c r="D16" s="260" t="s">
        <v>216</v>
      </c>
      <c r="E16" s="261"/>
      <c r="F16" s="261"/>
      <c r="G16" s="261"/>
      <c r="H16" s="261"/>
    </row>
    <row r="17" spans="1:8" ht="18" customHeight="1">
      <c r="B17" s="62" t="s">
        <v>38</v>
      </c>
      <c r="C17" s="173" t="s">
        <v>40</v>
      </c>
      <c r="D17" s="262"/>
      <c r="E17" s="263"/>
      <c r="F17" s="263"/>
      <c r="G17" s="263"/>
      <c r="H17" s="263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41</v>
      </c>
      <c r="C19" s="71" t="s">
        <v>42</v>
      </c>
      <c r="D19" s="62" t="s">
        <v>43</v>
      </c>
      <c r="E19" s="62" t="s">
        <v>29</v>
      </c>
      <c r="F19" s="62" t="s">
        <v>44</v>
      </c>
      <c r="G19" s="72" t="s">
        <v>45</v>
      </c>
      <c r="H19" s="62" t="s">
        <v>46</v>
      </c>
    </row>
    <row r="20" spans="1:8" ht="18" customHeight="1">
      <c r="A20" s="264" t="s">
        <v>97</v>
      </c>
      <c r="B20" s="73" t="s">
        <v>99</v>
      </c>
      <c r="C20" s="35" t="str">
        <f>IF(B20="","",VLOOKUP(B20,LIST!$A$1:$B$9,2,FALSE))</f>
        <v>備品購入費</v>
      </c>
      <c r="D20" s="74" t="s">
        <v>50</v>
      </c>
      <c r="E20" s="75">
        <v>5</v>
      </c>
      <c r="F20" s="75" t="s">
        <v>55</v>
      </c>
      <c r="G20" s="76">
        <v>50000</v>
      </c>
      <c r="H20" s="76">
        <f>G20*E20</f>
        <v>250000</v>
      </c>
    </row>
    <row r="21" spans="1:8" ht="18" customHeight="1">
      <c r="A21" s="265"/>
      <c r="B21" s="73" t="s">
        <v>99</v>
      </c>
      <c r="C21" s="35" t="str">
        <f>IF(B21="","",VLOOKUP(B21,LIST!$A$1:$B$9,2,FALSE))</f>
        <v>備品購入費</v>
      </c>
      <c r="D21" s="74" t="s">
        <v>51</v>
      </c>
      <c r="E21" s="75">
        <v>1</v>
      </c>
      <c r="F21" s="75" t="s">
        <v>56</v>
      </c>
      <c r="G21" s="76">
        <v>2500000</v>
      </c>
      <c r="H21" s="76">
        <f t="shared" ref="H21:H39" si="0">G21*E21</f>
        <v>2500000</v>
      </c>
    </row>
    <row r="22" spans="1:8" ht="18" customHeight="1">
      <c r="A22" s="265"/>
      <c r="B22" s="73" t="s">
        <v>102</v>
      </c>
      <c r="C22" s="35" t="str">
        <f>IF(B22="","",VLOOKUP(B22,LIST!$A$1:$B$9,2,FALSE))</f>
        <v>委託料</v>
      </c>
      <c r="D22" s="74" t="s">
        <v>52</v>
      </c>
      <c r="E22" s="75">
        <v>7</v>
      </c>
      <c r="F22" s="75" t="s">
        <v>57</v>
      </c>
      <c r="G22" s="76">
        <v>15000</v>
      </c>
      <c r="H22" s="76">
        <f t="shared" si="0"/>
        <v>105000</v>
      </c>
    </row>
    <row r="23" spans="1:8" ht="18" customHeight="1">
      <c r="A23" s="265"/>
      <c r="B23" s="73" t="s">
        <v>67</v>
      </c>
      <c r="C23" s="35" t="str">
        <f>IF(B23="","",VLOOKUP(B23,LIST!$A$1:$B$9,2,FALSE))</f>
        <v>委託料</v>
      </c>
      <c r="D23" s="74" t="s">
        <v>53</v>
      </c>
      <c r="E23" s="75">
        <v>1</v>
      </c>
      <c r="F23" s="75" t="s">
        <v>56</v>
      </c>
      <c r="G23" s="76">
        <v>30000</v>
      </c>
      <c r="H23" s="76">
        <f t="shared" si="0"/>
        <v>30000</v>
      </c>
    </row>
    <row r="24" spans="1:8" ht="18" customHeight="1" thickBot="1">
      <c r="A24" s="266"/>
      <c r="B24" s="77" t="s">
        <v>68</v>
      </c>
      <c r="C24" s="87" t="str">
        <f>IF(B24="","",VLOOKUP(B24,LIST!$A$1:$B$9,2,FALSE))</f>
        <v>役務費：通信運搬費</v>
      </c>
      <c r="D24" s="78" t="s">
        <v>54</v>
      </c>
      <c r="E24" s="79">
        <v>1</v>
      </c>
      <c r="F24" s="79" t="s">
        <v>56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109</v>
      </c>
      <c r="C25" s="100" t="str">
        <f>IF(B25="","",VLOOKUP(B25,LIST!$A$1:$B$9,2,FALSE))</f>
        <v>備品購入費</v>
      </c>
      <c r="D25" s="91" t="s">
        <v>217</v>
      </c>
      <c r="E25" s="89">
        <v>1</v>
      </c>
      <c r="F25" s="89" t="s">
        <v>56</v>
      </c>
      <c r="G25" s="90">
        <v>3000000</v>
      </c>
      <c r="H25" s="82">
        <f t="shared" si="0"/>
        <v>3000000</v>
      </c>
    </row>
    <row r="26" spans="1:8" ht="26.5" customHeight="1">
      <c r="A26" s="83">
        <v>2</v>
      </c>
      <c r="B26" s="174" t="s">
        <v>68</v>
      </c>
      <c r="C26" s="100" t="str">
        <f>IF(B26="","",VLOOKUP(B26,LIST!$A$1:$B$9,2,FALSE))</f>
        <v>役務費：通信運搬費</v>
      </c>
      <c r="D26" s="91" t="s">
        <v>217</v>
      </c>
      <c r="E26" s="89">
        <v>1</v>
      </c>
      <c r="F26" s="89" t="s">
        <v>56</v>
      </c>
      <c r="G26" s="90">
        <v>300000</v>
      </c>
      <c r="H26" s="82">
        <f t="shared" si="0"/>
        <v>300000</v>
      </c>
    </row>
    <row r="27" spans="1:8" ht="26.5" customHeight="1">
      <c r="A27" s="83">
        <v>3</v>
      </c>
      <c r="B27" s="174"/>
      <c r="C27" s="100" t="str">
        <f>IF(B27="","",VLOOKUP(B27,LIST!$A$1:$B$9,2,FALSE))</f>
        <v/>
      </c>
      <c r="D27" s="91"/>
      <c r="E27" s="92"/>
      <c r="F27" s="92"/>
      <c r="G27" s="93"/>
      <c r="H27" s="82">
        <f t="shared" si="0"/>
        <v>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0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0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0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77"/>
      <c r="E40" s="277"/>
      <c r="F40" s="61"/>
      <c r="G40" s="62" t="s">
        <v>27</v>
      </c>
      <c r="H40" s="86">
        <f>SUM(H25:H39)</f>
        <v>3300000</v>
      </c>
    </row>
    <row r="41" spans="1:8" ht="25.5" customHeight="1">
      <c r="B41" s="84"/>
      <c r="C41" s="85"/>
      <c r="D41" s="273"/>
      <c r="E41" s="273"/>
      <c r="F41" s="61"/>
      <c r="G41" s="62" t="s">
        <v>58</v>
      </c>
      <c r="H41" s="86">
        <f>INT(H40*0.1)</f>
        <v>330000</v>
      </c>
    </row>
    <row r="42" spans="1:8" ht="25.5" customHeight="1">
      <c r="B42" s="84"/>
      <c r="C42" s="85"/>
      <c r="D42" s="273"/>
      <c r="E42" s="273"/>
      <c r="F42" s="61"/>
      <c r="G42" s="62" t="s">
        <v>59</v>
      </c>
      <c r="H42" s="86">
        <f>SUM(H40:H41)</f>
        <v>3630000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74" t="s">
        <v>28</v>
      </c>
      <c r="B45" s="275"/>
      <c r="C45" s="275"/>
      <c r="D45" s="275"/>
      <c r="E45" s="275"/>
      <c r="F45" s="275"/>
      <c r="G45" s="275"/>
      <c r="H45" s="276"/>
    </row>
    <row r="46" spans="1:8" ht="18" customHeight="1">
      <c r="A46" s="267"/>
      <c r="B46" s="268"/>
      <c r="C46" s="268"/>
      <c r="D46" s="268"/>
      <c r="E46" s="268"/>
      <c r="F46" s="268"/>
      <c r="G46" s="268"/>
      <c r="H46" s="269"/>
    </row>
    <row r="47" spans="1:8" ht="18" customHeight="1">
      <c r="A47" s="267"/>
      <c r="B47" s="268"/>
      <c r="C47" s="268"/>
      <c r="D47" s="268"/>
      <c r="E47" s="268"/>
      <c r="F47" s="268"/>
      <c r="G47" s="268"/>
      <c r="H47" s="269"/>
    </row>
    <row r="48" spans="1:8" ht="18" customHeight="1">
      <c r="A48" s="267"/>
      <c r="B48" s="268"/>
      <c r="C48" s="268"/>
      <c r="D48" s="268"/>
      <c r="E48" s="268"/>
      <c r="F48" s="268"/>
      <c r="G48" s="268"/>
      <c r="H48" s="269"/>
    </row>
    <row r="49" spans="1:8" ht="18" customHeight="1">
      <c r="A49" s="267"/>
      <c r="B49" s="268"/>
      <c r="C49" s="268"/>
      <c r="D49" s="268"/>
      <c r="E49" s="268"/>
      <c r="F49" s="268"/>
      <c r="G49" s="268"/>
      <c r="H49" s="269"/>
    </row>
    <row r="50" spans="1:8" ht="18" customHeight="1" thickBot="1">
      <c r="A50" s="270"/>
      <c r="B50" s="271"/>
      <c r="C50" s="271"/>
      <c r="D50" s="271"/>
      <c r="E50" s="271"/>
      <c r="F50" s="271"/>
      <c r="G50" s="271"/>
      <c r="H50" s="272"/>
    </row>
  </sheetData>
  <dataConsolidate/>
  <mergeCells count="25">
    <mergeCell ref="G14:H14"/>
    <mergeCell ref="G15:H15"/>
    <mergeCell ref="D16:H17"/>
    <mergeCell ref="B2:H2"/>
    <mergeCell ref="B8:D8"/>
    <mergeCell ref="B9:E9"/>
    <mergeCell ref="G9:H9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dataValidations count="1">
    <dataValidation type="list" allowBlank="1" showInputMessage="1" showErrorMessage="1" sqref="B20:B39" xr:uid="{E6A29FF8-3E05-4818-93EA-C4ADAAA015C8}">
      <formula1>LIST</formula1>
    </dataValidation>
  </dataValidations>
  <hyperlinks>
    <hyperlink ref="G13" r:id="rId1" xr:uid="{7AF43C76-BB9C-4FD1-AE5B-59451CFE0B7C}"/>
    <hyperlink ref="J2" location="INDEX!A1" display="INDEXへ" xr:uid="{A972EF3E-57C3-4522-A661-812BEF0BD0C3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959F0-82FF-486D-BFA3-2CEB0337AEEC}">
  <sheetPr>
    <tabColor theme="2" tint="-9.9978637043366805E-2"/>
  </sheetPr>
  <dimension ref="A1:K50"/>
  <sheetViews>
    <sheetView showGridLines="0" showZeros="0" view="pageBreakPreview" topLeftCell="A21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64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83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95" t="s">
        <v>200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(4)'!B6</f>
        <v>ISCO</v>
      </c>
      <c r="C6" s="18" t="str">
        <f>'④見積書 (4)'!C6</f>
        <v>御中</v>
      </c>
      <c r="D6" s="18">
        <f>'④見積書 (4)'!D6</f>
        <v>0</v>
      </c>
      <c r="E6" s="18">
        <f>'④見積書 (4)'!E6</f>
        <v>0</v>
      </c>
      <c r="F6" s="18"/>
      <c r="G6" s="18"/>
      <c r="H6" s="18"/>
    </row>
    <row r="7" spans="1:11" ht="18" customHeight="1">
      <c r="B7" s="279" t="str">
        <f>'④見積書 (4)'!B7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(4)'!B8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F9" s="179"/>
      <c r="G9" s="280" t="str">
        <f>'④見積書 (4)'!G9</f>
        <v>ベンダー④</v>
      </c>
      <c r="H9" s="280"/>
    </row>
    <row r="10" spans="1:11" ht="18" customHeight="1">
      <c r="B10" s="255" t="s">
        <v>74</v>
      </c>
      <c r="C10" s="256"/>
      <c r="D10" s="18"/>
      <c r="E10" s="18"/>
      <c r="F10" s="179"/>
      <c r="G10" s="280" t="str">
        <f>'④見積書 (4)'!G10</f>
        <v>〒900-0000</v>
      </c>
      <c r="H10" s="280"/>
    </row>
    <row r="11" spans="1:11" ht="18" customHeight="1">
      <c r="B11" s="257" t="s">
        <v>75</v>
      </c>
      <c r="C11" s="258"/>
      <c r="D11" s="18"/>
      <c r="E11" s="17"/>
      <c r="F11" s="99" t="str">
        <f>'④見積書 (4)'!F11</f>
        <v>住所：</v>
      </c>
      <c r="G11" s="285" t="str">
        <f>'④見積書 (4)'!G11</f>
        <v>沖縄県那覇市</v>
      </c>
      <c r="H11" s="285"/>
    </row>
    <row r="12" spans="1:11" ht="18" customHeight="1">
      <c r="B12" s="281">
        <f>H42</f>
        <v>3630000</v>
      </c>
      <c r="C12" s="281"/>
      <c r="D12" s="18"/>
      <c r="E12" s="18"/>
      <c r="F12" s="99" t="str">
        <f>'④見積書 (4)'!F12</f>
        <v>電話：</v>
      </c>
      <c r="G12" s="280">
        <f>'④見積書 (4)'!G12</f>
        <v>0</v>
      </c>
      <c r="H12" s="280"/>
    </row>
    <row r="13" spans="1:11" ht="18" customHeight="1">
      <c r="B13" s="21"/>
      <c r="C13" s="279"/>
      <c r="D13" s="279"/>
      <c r="E13" s="279"/>
      <c r="F13" s="99" t="str">
        <f>'④見積書 (4)'!F13</f>
        <v>メール：</v>
      </c>
      <c r="G13" s="280" t="str">
        <f>'④見積書 (4)'!G13</f>
        <v>*****@**********</v>
      </c>
      <c r="H13" s="280"/>
    </row>
    <row r="14" spans="1:11" ht="18" customHeight="1">
      <c r="B14" s="62" t="s">
        <v>35</v>
      </c>
      <c r="C14" s="193" t="str">
        <f>'④見積書 (4)'!C14</f>
        <v>2025/n/nn</v>
      </c>
      <c r="D14" s="29"/>
      <c r="E14" s="18"/>
      <c r="F14" s="99" t="str">
        <f>'④見積書 (4)'!F14</f>
        <v>担当者：</v>
      </c>
      <c r="G14" s="280" t="str">
        <f>'④見積書 (4)'!G14</f>
        <v>○○</v>
      </c>
      <c r="H14" s="280"/>
    </row>
    <row r="15" spans="1:11" ht="18" customHeight="1">
      <c r="B15" s="62" t="s">
        <v>36</v>
      </c>
      <c r="C15" s="194" t="str">
        <f>'④見積書 (4)'!C15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194" t="str">
        <f>'④見積書 (4)'!C16</f>
        <v>2025/n/nn</v>
      </c>
      <c r="D16" s="286" t="str">
        <f>'④見積書 (4)'!$D$16</f>
        <v>件名：TEST④</v>
      </c>
      <c r="E16" s="287"/>
      <c r="F16" s="287"/>
      <c r="G16" s="287"/>
      <c r="H16" s="287"/>
    </row>
    <row r="17" spans="1:8" ht="18" customHeight="1">
      <c r="B17" s="62" t="s">
        <v>38</v>
      </c>
      <c r="C17" s="193" t="str">
        <f>'④見積書 (4)'!C17</f>
        <v>〇〇〇ホテル　１F受付</v>
      </c>
      <c r="D17" s="288"/>
      <c r="E17" s="289"/>
      <c r="F17" s="289"/>
      <c r="G17" s="289"/>
      <c r="H17" s="28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(4)'!A19</f>
        <v>0</v>
      </c>
      <c r="B19" s="33" t="str">
        <f>'④見積書 (4)'!B19</f>
        <v>費目</v>
      </c>
      <c r="C19" s="34" t="str">
        <f>'④見積書 (4)'!C19</f>
        <v>細節</v>
      </c>
      <c r="D19" s="20" t="str">
        <f>'④見積書 (4)'!D19</f>
        <v>内容（サービス・機器等）</v>
      </c>
      <c r="E19" s="20" t="str">
        <f>'④見積書 (4)'!E19</f>
        <v>数量</v>
      </c>
      <c r="F19" s="20" t="str">
        <f>'④見積書 (4)'!F19</f>
        <v>単位</v>
      </c>
      <c r="G19" s="32" t="str">
        <f>'④見積書 (4)'!G19</f>
        <v>単価（税抜）</v>
      </c>
      <c r="H19" s="20" t="str">
        <f>'④見積書 (4)'!H19</f>
        <v>金額（税抜）</v>
      </c>
    </row>
    <row r="20" spans="1:8" ht="18" customHeight="1">
      <c r="A20" s="282" t="str">
        <f>'④見積書 (4)'!A20</f>
        <v>記
載
例</v>
      </c>
      <c r="B20" s="36" t="str">
        <f>'④見積書 (4)'!B20</f>
        <v>ア.①備品</v>
      </c>
      <c r="C20" s="37" t="str">
        <f>'④見積書 (4)'!C20</f>
        <v>備品購入費</v>
      </c>
      <c r="D20" s="28" t="str">
        <f>'④見積書 (4)'!D20</f>
        <v>製造業務用タブレット</v>
      </c>
      <c r="E20" s="27">
        <f>'④見積書 (4)'!E20</f>
        <v>5</v>
      </c>
      <c r="F20" s="27" t="str">
        <f>'④見積書 (4)'!F20</f>
        <v>台</v>
      </c>
      <c r="G20" s="40">
        <f>'④見積書 (4)'!G20</f>
        <v>50000</v>
      </c>
      <c r="H20" s="40">
        <f>'④見積書 (4)'!H20</f>
        <v>250000</v>
      </c>
    </row>
    <row r="21" spans="1:8" ht="18" customHeight="1">
      <c r="A21" s="283"/>
      <c r="B21" s="36" t="str">
        <f>'④見積書 (4)'!B21</f>
        <v>ア.①備品</v>
      </c>
      <c r="C21" s="37" t="str">
        <f>'④見積書 (4)'!C21</f>
        <v>備品購入費</v>
      </c>
      <c r="D21" s="28" t="str">
        <f>'④見積書 (4)'!D21</f>
        <v>自動チェックイン機</v>
      </c>
      <c r="E21" s="27">
        <f>'④見積書 (4)'!E21</f>
        <v>1</v>
      </c>
      <c r="F21" s="27" t="str">
        <f>'④見積書 (4)'!F21</f>
        <v>式</v>
      </c>
      <c r="G21" s="40">
        <f>'④見積書 (4)'!G21</f>
        <v>2500000</v>
      </c>
      <c r="H21" s="40">
        <f>'④見積書 (4)'!H21</f>
        <v>2500000</v>
      </c>
    </row>
    <row r="22" spans="1:8" ht="18" customHeight="1">
      <c r="A22" s="283"/>
      <c r="B22" s="36" t="str">
        <f>'④見積書 (4)'!B22</f>
        <v>ア.③改良費</v>
      </c>
      <c r="C22" s="37" t="str">
        <f>'④見積書 (4)'!C22</f>
        <v>委託料</v>
      </c>
      <c r="D22" s="28" t="str">
        <f>'④見積書 (4)'!D22</f>
        <v>GoogleCloudサービス</v>
      </c>
      <c r="E22" s="27">
        <f>'④見積書 (4)'!E22</f>
        <v>7</v>
      </c>
      <c r="F22" s="27" t="str">
        <f>'④見積書 (4)'!F22</f>
        <v>月</v>
      </c>
      <c r="G22" s="40">
        <f>'④見積書 (4)'!G22</f>
        <v>15000</v>
      </c>
      <c r="H22" s="40">
        <f>'④見積書 (4)'!H22</f>
        <v>105000</v>
      </c>
    </row>
    <row r="23" spans="1:8" ht="18" customHeight="1">
      <c r="A23" s="283"/>
      <c r="B23" s="36" t="str">
        <f>'④見積書 (4)'!B23</f>
        <v>ウ.①施設整備費</v>
      </c>
      <c r="C23" s="37" t="str">
        <f>'④見積書 (4)'!C23</f>
        <v>委託料</v>
      </c>
      <c r="D23" s="28" t="str">
        <f>'④見積書 (4)'!D23</f>
        <v>自動チェックイン機設置駆体</v>
      </c>
      <c r="E23" s="27">
        <f>'④見積書 (4)'!E23</f>
        <v>1</v>
      </c>
      <c r="F23" s="27" t="str">
        <f>'④見積書 (4)'!F23</f>
        <v>式</v>
      </c>
      <c r="G23" s="40">
        <f>'④見積書 (4)'!G23</f>
        <v>30000</v>
      </c>
      <c r="H23" s="40">
        <f>'④見積書 (4)'!H23</f>
        <v>30000</v>
      </c>
    </row>
    <row r="24" spans="1:8" ht="18" customHeight="1" thickBot="1">
      <c r="A24" s="284"/>
      <c r="B24" s="48" t="str">
        <f>'④見積書 (4)'!B24</f>
        <v>ウ.③運搬費</v>
      </c>
      <c r="C24" s="49" t="str">
        <f>'④見積書 (4)'!C24</f>
        <v>役務費：通信運搬費</v>
      </c>
      <c r="D24" s="50" t="str">
        <f>'④見積書 (4)'!D24</f>
        <v>自動チェックイン機運搬</v>
      </c>
      <c r="E24" s="51">
        <f>'④見積書 (4)'!E24</f>
        <v>1</v>
      </c>
      <c r="F24" s="51" t="str">
        <f>'④見積書 (4)'!F24</f>
        <v>式</v>
      </c>
      <c r="G24" s="52">
        <f>'④見積書 (4)'!G24</f>
        <v>25000</v>
      </c>
      <c r="H24" s="52">
        <f>'④見積書 (4)'!H24</f>
        <v>25000</v>
      </c>
    </row>
    <row r="25" spans="1:8" ht="22.5" customHeight="1" thickTop="1">
      <c r="A25" s="54">
        <f>'④見積書 (4)'!A25</f>
        <v>1</v>
      </c>
      <c r="B25" s="175" t="str">
        <f>'④見積書 (4)'!B25</f>
        <v>ア.①備品</v>
      </c>
      <c r="C25" s="176" t="str">
        <f>'④見積書 (4)'!C25</f>
        <v>備品購入費</v>
      </c>
      <c r="D25" s="181" t="str">
        <f>'④見積書 (4)'!D25</f>
        <v>TEST4</v>
      </c>
      <c r="E25" s="46">
        <f>'④見積書 (4)'!E25</f>
        <v>1</v>
      </c>
      <c r="F25" s="46" t="str">
        <f>'④見積書 (4)'!F25</f>
        <v>式</v>
      </c>
      <c r="G25" s="47">
        <f>'④見積書 (4)'!G25</f>
        <v>3000000</v>
      </c>
      <c r="H25" s="47">
        <f>'④見積書 (4)'!H25</f>
        <v>3000000</v>
      </c>
    </row>
    <row r="26" spans="1:8" ht="22.5" customHeight="1">
      <c r="A26" s="55">
        <f>'④見積書 (4)'!A26</f>
        <v>2</v>
      </c>
      <c r="B26" s="177" t="str">
        <f>'④見積書 (4)'!B26</f>
        <v>ウ.③運搬費</v>
      </c>
      <c r="C26" s="178" t="str">
        <f>'④見積書 (4)'!C26</f>
        <v>役務費：通信運搬費</v>
      </c>
      <c r="D26" s="181" t="str">
        <f>'④見積書 (4)'!D26</f>
        <v>TEST4</v>
      </c>
      <c r="E26" s="20">
        <f>'④見積書 (4)'!E26</f>
        <v>1</v>
      </c>
      <c r="F26" s="20" t="str">
        <f>'④見積書 (4)'!F26</f>
        <v>式</v>
      </c>
      <c r="G26" s="41">
        <f>'④見積書 (4)'!G26</f>
        <v>300000</v>
      </c>
      <c r="H26" s="41">
        <f>'④見積書 (4)'!H26</f>
        <v>300000</v>
      </c>
    </row>
    <row r="27" spans="1:8" ht="22.5" customHeight="1">
      <c r="A27" s="55">
        <f>'④見積書 (4)'!A27</f>
        <v>3</v>
      </c>
      <c r="B27" s="177">
        <f>'④見積書 (4)'!B27</f>
        <v>0</v>
      </c>
      <c r="C27" s="178" t="str">
        <f>'④見積書 (4)'!C27</f>
        <v/>
      </c>
      <c r="D27" s="181">
        <f>'④見積書 (4)'!D27</f>
        <v>0</v>
      </c>
      <c r="E27" s="20">
        <f>'④見積書 (4)'!E27</f>
        <v>0</v>
      </c>
      <c r="F27" s="20">
        <f>'④見積書 (4)'!F27</f>
        <v>0</v>
      </c>
      <c r="G27" s="41">
        <f>'④見積書 (4)'!G27</f>
        <v>0</v>
      </c>
      <c r="H27" s="41">
        <f>'④見積書 (4)'!H27</f>
        <v>0</v>
      </c>
    </row>
    <row r="28" spans="1:8" ht="22.5" customHeight="1">
      <c r="A28" s="54">
        <f>'④見積書 (4)'!A28</f>
        <v>4</v>
      </c>
      <c r="B28" s="177">
        <f>'④見積書 (4)'!B28</f>
        <v>0</v>
      </c>
      <c r="C28" s="178" t="str">
        <f>'④見積書 (4)'!C28</f>
        <v/>
      </c>
      <c r="D28" s="181">
        <f>'④見積書 (4)'!D28</f>
        <v>0</v>
      </c>
      <c r="E28" s="20">
        <f>'④見積書 (4)'!E28</f>
        <v>0</v>
      </c>
      <c r="F28" s="20">
        <f>'④見積書 (4)'!F28</f>
        <v>0</v>
      </c>
      <c r="G28" s="41">
        <f>'④見積書 (4)'!G28</f>
        <v>0</v>
      </c>
      <c r="H28" s="41">
        <f>'④見積書 (4)'!H28</f>
        <v>0</v>
      </c>
    </row>
    <row r="29" spans="1:8" ht="22.5" customHeight="1">
      <c r="A29" s="55">
        <f>'④見積書 (4)'!A29</f>
        <v>5</v>
      </c>
      <c r="B29" s="177">
        <f>'④見積書 (4)'!B29</f>
        <v>0</v>
      </c>
      <c r="C29" s="178" t="str">
        <f>'④見積書 (4)'!C29</f>
        <v/>
      </c>
      <c r="D29" s="181">
        <f>'④見積書 (4)'!D29</f>
        <v>0</v>
      </c>
      <c r="E29" s="20">
        <f>'④見積書 (4)'!E29</f>
        <v>0</v>
      </c>
      <c r="F29" s="20">
        <f>'④見積書 (4)'!F29</f>
        <v>0</v>
      </c>
      <c r="G29" s="41">
        <f>'④見積書 (4)'!G29</f>
        <v>0</v>
      </c>
      <c r="H29" s="41">
        <f>'④見積書 (4)'!H29</f>
        <v>0</v>
      </c>
    </row>
    <row r="30" spans="1:8" ht="22.5" customHeight="1">
      <c r="A30" s="55">
        <f>'④見積書 (4)'!A30</f>
        <v>6</v>
      </c>
      <c r="B30" s="177">
        <f>'④見積書 (4)'!B30</f>
        <v>0</v>
      </c>
      <c r="C30" s="178" t="str">
        <f>'④見積書 (4)'!C30</f>
        <v/>
      </c>
      <c r="D30" s="181">
        <f>'④見積書 (4)'!D30</f>
        <v>0</v>
      </c>
      <c r="E30" s="20">
        <f>'④見積書 (4)'!E30</f>
        <v>0</v>
      </c>
      <c r="F30" s="20">
        <f>'④見積書 (4)'!F30</f>
        <v>0</v>
      </c>
      <c r="G30" s="41">
        <f>'④見積書 (4)'!G30</f>
        <v>0</v>
      </c>
      <c r="H30" s="41">
        <f>'④見積書 (4)'!H30</f>
        <v>0</v>
      </c>
    </row>
    <row r="31" spans="1:8" ht="22.5" customHeight="1">
      <c r="A31" s="54">
        <f>'④見積書 (4)'!A31</f>
        <v>7</v>
      </c>
      <c r="B31" s="177">
        <f>'④見積書 (4)'!B31</f>
        <v>0</v>
      </c>
      <c r="C31" s="178" t="str">
        <f>'④見積書 (4)'!C31</f>
        <v/>
      </c>
      <c r="D31" s="181">
        <f>'④見積書 (4)'!D31</f>
        <v>0</v>
      </c>
      <c r="E31" s="20">
        <f>'④見積書 (4)'!E31</f>
        <v>0</v>
      </c>
      <c r="F31" s="20">
        <f>'④見積書 (4)'!F31</f>
        <v>0</v>
      </c>
      <c r="G31" s="41">
        <f>'④見積書 (4)'!G31</f>
        <v>0</v>
      </c>
      <c r="H31" s="41">
        <f>'④見積書 (4)'!H31</f>
        <v>0</v>
      </c>
    </row>
    <row r="32" spans="1:8" ht="22.5" customHeight="1">
      <c r="A32" s="55">
        <f>'④見積書 (4)'!A32</f>
        <v>8</v>
      </c>
      <c r="B32" s="177">
        <f>'④見積書 (4)'!B32</f>
        <v>0</v>
      </c>
      <c r="C32" s="178" t="str">
        <f>'④見積書 (4)'!C32</f>
        <v/>
      </c>
      <c r="D32" s="181">
        <f>'④見積書 (4)'!D32</f>
        <v>0</v>
      </c>
      <c r="E32" s="20">
        <f>'④見積書 (4)'!E32</f>
        <v>0</v>
      </c>
      <c r="F32" s="20">
        <f>'④見積書 (4)'!F32</f>
        <v>0</v>
      </c>
      <c r="G32" s="41">
        <f>'④見積書 (4)'!G32</f>
        <v>0</v>
      </c>
      <c r="H32" s="41">
        <f>'④見積書 (4)'!H32</f>
        <v>0</v>
      </c>
    </row>
    <row r="33" spans="1:8" ht="22.5" customHeight="1">
      <c r="A33" s="55">
        <f>'④見積書 (4)'!A33</f>
        <v>9</v>
      </c>
      <c r="B33" s="177">
        <f>'④見積書 (4)'!B33</f>
        <v>0</v>
      </c>
      <c r="C33" s="178" t="str">
        <f>'④見積書 (4)'!C33</f>
        <v/>
      </c>
      <c r="D33" s="181">
        <f>'④見積書 (4)'!D33</f>
        <v>0</v>
      </c>
      <c r="E33" s="20">
        <f>'④見積書 (4)'!E33</f>
        <v>0</v>
      </c>
      <c r="F33" s="20">
        <f>'④見積書 (4)'!F33</f>
        <v>0</v>
      </c>
      <c r="G33" s="41">
        <f>'④見積書 (4)'!G33</f>
        <v>0</v>
      </c>
      <c r="H33" s="41">
        <f>'④見積書 (4)'!H33</f>
        <v>0</v>
      </c>
    </row>
    <row r="34" spans="1:8" ht="22.5" customHeight="1">
      <c r="A34" s="54">
        <f>'④見積書 (4)'!A34</f>
        <v>10</v>
      </c>
      <c r="B34" s="177">
        <f>'④見積書 (4)'!B34</f>
        <v>0</v>
      </c>
      <c r="C34" s="178" t="str">
        <f>'④見積書 (4)'!C34</f>
        <v/>
      </c>
      <c r="D34" s="181">
        <f>'④見積書 (4)'!D34</f>
        <v>0</v>
      </c>
      <c r="E34" s="20">
        <f>'④見積書 (4)'!E34</f>
        <v>0</v>
      </c>
      <c r="F34" s="20">
        <f>'④見積書 (4)'!F34</f>
        <v>0</v>
      </c>
      <c r="G34" s="41">
        <f>'④見積書 (4)'!G34</f>
        <v>0</v>
      </c>
      <c r="H34" s="41">
        <f>'④見積書 (4)'!H34</f>
        <v>0</v>
      </c>
    </row>
    <row r="35" spans="1:8" ht="22.5" customHeight="1">
      <c r="A35" s="55">
        <f>'④見積書 (4)'!A35</f>
        <v>11</v>
      </c>
      <c r="B35" s="177">
        <f>'④見積書 (4)'!B35</f>
        <v>0</v>
      </c>
      <c r="C35" s="178" t="str">
        <f>'④見積書 (4)'!C35</f>
        <v/>
      </c>
      <c r="D35" s="181">
        <f>'④見積書 (4)'!D35</f>
        <v>0</v>
      </c>
      <c r="E35" s="20">
        <f>'④見積書 (4)'!E35</f>
        <v>0</v>
      </c>
      <c r="F35" s="20">
        <f>'④見積書 (4)'!F35</f>
        <v>0</v>
      </c>
      <c r="G35" s="41">
        <f>'④見積書 (4)'!G35</f>
        <v>0</v>
      </c>
      <c r="H35" s="41">
        <f>'④見積書 (4)'!H35</f>
        <v>0</v>
      </c>
    </row>
    <row r="36" spans="1:8" ht="22.5" customHeight="1">
      <c r="A36" s="55">
        <f>'④見積書 (4)'!A36</f>
        <v>12</v>
      </c>
      <c r="B36" s="177">
        <f>'④見積書 (4)'!B36</f>
        <v>0</v>
      </c>
      <c r="C36" s="178" t="str">
        <f>'④見積書 (4)'!C36</f>
        <v/>
      </c>
      <c r="D36" s="181">
        <f>'④見積書 (4)'!D36</f>
        <v>0</v>
      </c>
      <c r="E36" s="20">
        <f>'④見積書 (4)'!E36</f>
        <v>0</v>
      </c>
      <c r="F36" s="20">
        <f>'④見積書 (4)'!F36</f>
        <v>0</v>
      </c>
      <c r="G36" s="41">
        <f>'④見積書 (4)'!G36</f>
        <v>0</v>
      </c>
      <c r="H36" s="41">
        <f>'④見積書 (4)'!H36</f>
        <v>0</v>
      </c>
    </row>
    <row r="37" spans="1:8" ht="22.5" customHeight="1">
      <c r="A37" s="54">
        <f>'④見積書 (4)'!A37</f>
        <v>13</v>
      </c>
      <c r="B37" s="177">
        <f>'④見積書 (4)'!B37</f>
        <v>0</v>
      </c>
      <c r="C37" s="178" t="str">
        <f>'④見積書 (4)'!C37</f>
        <v/>
      </c>
      <c r="D37" s="181">
        <f>'④見積書 (4)'!D37</f>
        <v>0</v>
      </c>
      <c r="E37" s="20">
        <f>'④見積書 (4)'!E37</f>
        <v>0</v>
      </c>
      <c r="F37" s="20">
        <f>'④見積書 (4)'!F37</f>
        <v>0</v>
      </c>
      <c r="G37" s="41">
        <f>'④見積書 (4)'!G37</f>
        <v>0</v>
      </c>
      <c r="H37" s="41">
        <f>'④見積書 (4)'!H37</f>
        <v>0</v>
      </c>
    </row>
    <row r="38" spans="1:8" ht="22.5" customHeight="1">
      <c r="A38" s="55">
        <f>'④見積書 (4)'!A38</f>
        <v>14</v>
      </c>
      <c r="B38" s="177">
        <f>'④見積書 (4)'!B38</f>
        <v>0</v>
      </c>
      <c r="C38" s="178" t="str">
        <f>'④見積書 (4)'!C38</f>
        <v/>
      </c>
      <c r="D38" s="181">
        <f>'④見積書 (4)'!D38</f>
        <v>0</v>
      </c>
      <c r="E38" s="20">
        <f>'④見積書 (4)'!E38</f>
        <v>0</v>
      </c>
      <c r="F38" s="20">
        <f>'④見積書 (4)'!F38</f>
        <v>0</v>
      </c>
      <c r="G38" s="41">
        <f>'④見積書 (4)'!G38</f>
        <v>0</v>
      </c>
      <c r="H38" s="41">
        <f>'④見積書 (4)'!H38</f>
        <v>0</v>
      </c>
    </row>
    <row r="39" spans="1:8" ht="22.5" customHeight="1">
      <c r="A39" s="55">
        <f>'④見積書 (4)'!A39</f>
        <v>15</v>
      </c>
      <c r="B39" s="177">
        <f>'④見積書 (4)'!B39</f>
        <v>0</v>
      </c>
      <c r="C39" s="178" t="str">
        <f>'④見積書 (4)'!C39</f>
        <v/>
      </c>
      <c r="D39" s="181">
        <f>'④見積書 (4)'!D39</f>
        <v>0</v>
      </c>
      <c r="E39" s="20">
        <f>'④見積書 (4)'!E39</f>
        <v>0</v>
      </c>
      <c r="F39" s="20">
        <f>'④見積書 (4)'!F39</f>
        <v>0</v>
      </c>
      <c r="G39" s="41">
        <f>'④見積書 (4)'!G39</f>
        <v>0</v>
      </c>
      <c r="H39" s="41">
        <f>'④見積書 (4)'!H39</f>
        <v>0</v>
      </c>
    </row>
    <row r="40" spans="1:8" ht="22.5" customHeight="1">
      <c r="B40" s="24"/>
      <c r="C40" s="24"/>
      <c r="D40" s="291"/>
      <c r="E40" s="291"/>
      <c r="F40" s="18"/>
      <c r="G40" s="20" t="s">
        <v>27</v>
      </c>
      <c r="H40" s="42">
        <f>'④見積書 (4)'!H40</f>
        <v>3300000</v>
      </c>
    </row>
    <row r="41" spans="1:8" ht="22.5" customHeight="1">
      <c r="B41" s="25"/>
      <c r="C41" s="26"/>
      <c r="D41" s="290"/>
      <c r="E41" s="290"/>
      <c r="F41" s="18"/>
      <c r="G41" s="20" t="s">
        <v>58</v>
      </c>
      <c r="H41" s="42">
        <f>'④見積書 (4)'!H41</f>
        <v>330000</v>
      </c>
    </row>
    <row r="42" spans="1:8" ht="22.5" customHeight="1">
      <c r="B42" s="25"/>
      <c r="C42" s="26"/>
      <c r="D42" s="290"/>
      <c r="E42" s="290"/>
      <c r="F42" s="18"/>
      <c r="G42" s="20" t="s">
        <v>59</v>
      </c>
      <c r="H42" s="42">
        <f>'④見積書 (4)'!H42</f>
        <v>3630000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DB470DF4-E702-4E0D-8109-0379CCF9FB58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EEFAD-2951-4C86-9505-C93945872511}">
  <sheetPr>
    <tabColor theme="2" tint="-9.9978637043366805E-2"/>
  </sheetPr>
  <dimension ref="A1:J49"/>
  <sheetViews>
    <sheetView showGridLines="0" showZeros="0" view="pageBreakPreview" topLeftCell="A23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78" t="s">
        <v>63</v>
      </c>
      <c r="C1" s="278"/>
      <c r="D1" s="278"/>
      <c r="E1" s="278"/>
      <c r="F1" s="278"/>
      <c r="G1" s="278"/>
      <c r="H1" s="278"/>
      <c r="I1" s="16"/>
      <c r="J1" s="16"/>
    </row>
    <row r="2" spans="2:10" ht="18" customHeight="1" thickBot="1">
      <c r="G2" s="38" t="s">
        <v>81</v>
      </c>
      <c r="H2" s="94" t="s">
        <v>162</v>
      </c>
      <c r="J2" s="186" t="s">
        <v>165</v>
      </c>
    </row>
    <row r="3" spans="2:10" ht="18" customHeight="1" thickBot="1">
      <c r="B3" s="16"/>
      <c r="C3" s="16"/>
      <c r="D3" s="16"/>
      <c r="E3" s="16"/>
      <c r="F3" s="16"/>
      <c r="G3" s="39" t="s">
        <v>82</v>
      </c>
      <c r="H3" s="95" t="s">
        <v>202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(4)'!B6</f>
        <v>ISCO</v>
      </c>
      <c r="C5" s="18" t="str">
        <f>'④見積書 (4)'!C6</f>
        <v>御中</v>
      </c>
      <c r="D5" s="18">
        <f>'④見積書 (4)'!D6</f>
        <v>0</v>
      </c>
      <c r="E5" s="18">
        <f>'④見積書 (4)'!E6</f>
        <v>0</v>
      </c>
      <c r="F5" s="18"/>
      <c r="G5" s="18"/>
      <c r="H5" s="18"/>
    </row>
    <row r="6" spans="2:10" ht="18" customHeight="1">
      <c r="B6" s="279" t="str">
        <f>'④見積書 (4)'!B7</f>
        <v>〒900-0000</v>
      </c>
      <c r="C6" s="279"/>
      <c r="D6" s="279"/>
      <c r="E6" s="279"/>
      <c r="F6" s="18"/>
      <c r="G6" s="18"/>
      <c r="H6" s="18"/>
    </row>
    <row r="7" spans="2:10" ht="18" customHeight="1">
      <c r="B7" s="279" t="str">
        <f>'④見積書 (4)'!B8</f>
        <v>沖縄県那覇市旭町0-1-2△△ビル3F</v>
      </c>
      <c r="C7" s="279"/>
      <c r="D7" s="279"/>
      <c r="E7" s="279"/>
      <c r="F7" s="18"/>
      <c r="G7" s="18"/>
      <c r="H7" s="18"/>
    </row>
    <row r="8" spans="2:10" ht="18" customHeight="1">
      <c r="B8" s="279"/>
      <c r="C8" s="279"/>
      <c r="D8" s="279"/>
      <c r="E8" s="279"/>
      <c r="F8" s="18"/>
      <c r="G8" s="280" t="str">
        <f>'④見積書 (4)'!G9</f>
        <v>ベンダー④</v>
      </c>
      <c r="H8" s="280"/>
    </row>
    <row r="9" spans="2:10" ht="18" customHeight="1">
      <c r="B9" s="255" t="s">
        <v>71</v>
      </c>
      <c r="C9" s="256"/>
      <c r="D9" s="18"/>
      <c r="E9" s="18"/>
      <c r="F9" s="18"/>
      <c r="G9" s="280" t="str">
        <f>'④見積書 (4)'!G10</f>
        <v>〒900-0000</v>
      </c>
      <c r="H9" s="280"/>
    </row>
    <row r="10" spans="2:10" ht="18" customHeight="1">
      <c r="B10" s="257" t="s">
        <v>72</v>
      </c>
      <c r="C10" s="258"/>
      <c r="D10" s="18"/>
      <c r="E10" s="17"/>
      <c r="F10" s="99" t="str">
        <f>'④見積書 (4)'!F11</f>
        <v>住所：</v>
      </c>
      <c r="G10" s="285" t="str">
        <f>'④見積書 (4)'!G11</f>
        <v>沖縄県那覇市</v>
      </c>
      <c r="H10" s="285"/>
    </row>
    <row r="11" spans="2:10" ht="18" customHeight="1">
      <c r="B11" s="281">
        <f>H41</f>
        <v>3630000</v>
      </c>
      <c r="C11" s="281"/>
      <c r="D11" s="18"/>
      <c r="E11" s="18"/>
      <c r="F11" s="99" t="str">
        <f>'④見積書 (4)'!F12</f>
        <v>電話：</v>
      </c>
      <c r="G11" s="285">
        <f>'④見積書 (4)'!G12</f>
        <v>0</v>
      </c>
      <c r="H11" s="285"/>
    </row>
    <row r="12" spans="2:10" ht="18" customHeight="1">
      <c r="B12" s="21"/>
      <c r="C12" s="279"/>
      <c r="D12" s="279"/>
      <c r="E12" s="279"/>
      <c r="F12" s="99" t="str">
        <f>'④見積書 (4)'!F13</f>
        <v>メール：</v>
      </c>
      <c r="G12" s="285" t="str">
        <f>'④見積書 (4)'!G13</f>
        <v>*****@**********</v>
      </c>
      <c r="H12" s="285"/>
    </row>
    <row r="13" spans="2:10" ht="18" customHeight="1">
      <c r="B13" s="22" t="s">
        <v>35</v>
      </c>
      <c r="C13" s="193" t="str">
        <f>'④見積書 (4)'!C14</f>
        <v>2025/n/nn</v>
      </c>
      <c r="D13" s="29"/>
      <c r="E13" s="18"/>
      <c r="F13" s="99" t="str">
        <f>'④見積書 (4)'!F14</f>
        <v>担当者：</v>
      </c>
      <c r="G13" s="285" t="str">
        <f>'④見積書 (4)'!G14</f>
        <v>○○</v>
      </c>
      <c r="H13" s="285"/>
    </row>
    <row r="14" spans="2:10" ht="18" customHeight="1">
      <c r="B14" s="22" t="s">
        <v>36</v>
      </c>
      <c r="C14" s="194" t="str">
        <f>'④見積書 (4)'!C15</f>
        <v>月末締め翌月末払い</v>
      </c>
      <c r="D14" s="101"/>
      <c r="E14" s="61"/>
      <c r="F14" s="61"/>
      <c r="G14" s="250"/>
      <c r="H14" s="250"/>
    </row>
    <row r="15" spans="2:10" ht="18" customHeight="1">
      <c r="B15" s="22" t="s">
        <v>37</v>
      </c>
      <c r="C15" s="194" t="str">
        <f>'④見積書 (4)'!C16</f>
        <v>2025/n/nn</v>
      </c>
      <c r="D15" s="306" t="str">
        <f>'④見積書 (4)'!D16</f>
        <v>件名：TEST④</v>
      </c>
      <c r="E15" s="307"/>
      <c r="F15" s="307"/>
      <c r="G15" s="307"/>
      <c r="H15" s="307"/>
    </row>
    <row r="16" spans="2:10" ht="18" customHeight="1" thickBot="1">
      <c r="B16" s="22" t="s">
        <v>38</v>
      </c>
      <c r="C16" s="193" t="str">
        <f>'④見積書 (4)'!C17</f>
        <v>〇〇〇ホテル　１F受付</v>
      </c>
      <c r="D16" s="308"/>
      <c r="E16" s="309"/>
      <c r="F16" s="309"/>
      <c r="G16" s="309"/>
      <c r="H16" s="309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(4)'!A19</f>
        <v>0</v>
      </c>
      <c r="B18" s="33" t="str">
        <f>'④見積書 (4)'!B19</f>
        <v>費目</v>
      </c>
      <c r="C18" s="34" t="str">
        <f>'④見積書 (4)'!C19</f>
        <v>細節</v>
      </c>
      <c r="D18" s="20" t="str">
        <f>'④見積書 (4)'!D19</f>
        <v>内容（サービス・機器等）</v>
      </c>
      <c r="E18" s="20" t="str">
        <f>'④見積書 (4)'!E19</f>
        <v>数量</v>
      </c>
      <c r="F18" s="20" t="str">
        <f>'④見積書 (4)'!F19</f>
        <v>単位</v>
      </c>
      <c r="G18" s="32" t="str">
        <f>'④見積書 (4)'!G19</f>
        <v>単価（税抜）</v>
      </c>
      <c r="H18" s="20" t="str">
        <f>'④見積書 (4)'!H19</f>
        <v>金額（税抜）</v>
      </c>
    </row>
    <row r="19" spans="1:8" ht="18" customHeight="1">
      <c r="A19" s="282" t="str">
        <f>'④見積書 (4)'!A20</f>
        <v>記
載
例</v>
      </c>
      <c r="B19" s="36" t="str">
        <f>'④見積書 (4)'!B20</f>
        <v>ア.①備品</v>
      </c>
      <c r="C19" s="37" t="str">
        <f>'④見積書 (4)'!C20</f>
        <v>備品購入費</v>
      </c>
      <c r="D19" s="28" t="str">
        <f>'④見積書 (4)'!D20</f>
        <v>製造業務用タブレット</v>
      </c>
      <c r="E19" s="27">
        <f>'④見積書 (4)'!E20</f>
        <v>5</v>
      </c>
      <c r="F19" s="27" t="str">
        <f>'④見積書 (4)'!F20</f>
        <v>台</v>
      </c>
      <c r="G19" s="40">
        <f>'④見積書 (4)'!G20</f>
        <v>50000</v>
      </c>
      <c r="H19" s="40">
        <f>'④見積書 (4)'!H20</f>
        <v>250000</v>
      </c>
    </row>
    <row r="20" spans="1:8" ht="18" customHeight="1">
      <c r="A20" s="283"/>
      <c r="B20" s="36" t="str">
        <f>'④見積書 (4)'!B21</f>
        <v>ア.①備品</v>
      </c>
      <c r="C20" s="37" t="str">
        <f>'④見積書 (4)'!C21</f>
        <v>備品購入費</v>
      </c>
      <c r="D20" s="28" t="str">
        <f>'④見積書 (4)'!D21</f>
        <v>自動チェックイン機</v>
      </c>
      <c r="E20" s="27">
        <f>'④見積書 (4)'!E21</f>
        <v>1</v>
      </c>
      <c r="F20" s="27" t="str">
        <f>'④見積書 (4)'!F21</f>
        <v>式</v>
      </c>
      <c r="G20" s="40">
        <f>'④見積書 (4)'!G21</f>
        <v>2500000</v>
      </c>
      <c r="H20" s="40">
        <f>'④見積書 (4)'!H21</f>
        <v>2500000</v>
      </c>
    </row>
    <row r="21" spans="1:8" ht="18" customHeight="1">
      <c r="A21" s="283"/>
      <c r="B21" s="36" t="str">
        <f>'④見積書 (4)'!B22</f>
        <v>ア.③改良費</v>
      </c>
      <c r="C21" s="37" t="str">
        <f>'④見積書 (4)'!C22</f>
        <v>委託料</v>
      </c>
      <c r="D21" s="28" t="str">
        <f>'④見積書 (4)'!D22</f>
        <v>GoogleCloudサービス</v>
      </c>
      <c r="E21" s="27">
        <f>'④見積書 (4)'!E22</f>
        <v>7</v>
      </c>
      <c r="F21" s="27" t="str">
        <f>'④見積書 (4)'!F22</f>
        <v>月</v>
      </c>
      <c r="G21" s="40">
        <f>'④見積書 (4)'!G22</f>
        <v>15000</v>
      </c>
      <c r="H21" s="40">
        <f>'④見積書 (4)'!H22</f>
        <v>105000</v>
      </c>
    </row>
    <row r="22" spans="1:8" ht="18" customHeight="1">
      <c r="A22" s="283"/>
      <c r="B22" s="36" t="str">
        <f>'④見積書 (4)'!B23</f>
        <v>ウ.①施設整備費</v>
      </c>
      <c r="C22" s="37" t="str">
        <f>'④見積書 (4)'!C23</f>
        <v>委託料</v>
      </c>
      <c r="D22" s="28" t="str">
        <f>'④見積書 (4)'!D23</f>
        <v>自動チェックイン機設置駆体</v>
      </c>
      <c r="E22" s="27">
        <f>'④見積書 (4)'!E23</f>
        <v>1</v>
      </c>
      <c r="F22" s="27" t="str">
        <f>'④見積書 (4)'!F23</f>
        <v>式</v>
      </c>
      <c r="G22" s="40">
        <f>'④見積書 (4)'!G23</f>
        <v>30000</v>
      </c>
      <c r="H22" s="40">
        <f>'④見積書 (4)'!H23</f>
        <v>30000</v>
      </c>
    </row>
    <row r="23" spans="1:8" ht="18" customHeight="1" thickBot="1">
      <c r="A23" s="284"/>
      <c r="B23" s="48" t="str">
        <f>'④見積書 (4)'!B24</f>
        <v>ウ.③運搬費</v>
      </c>
      <c r="C23" s="49" t="str">
        <f>'④見積書 (4)'!C24</f>
        <v>役務費：通信運搬費</v>
      </c>
      <c r="D23" s="50" t="str">
        <f>'④見積書 (4)'!D24</f>
        <v>自動チェックイン機運搬</v>
      </c>
      <c r="E23" s="51">
        <f>'④見積書 (4)'!E24</f>
        <v>1</v>
      </c>
      <c r="F23" s="51" t="str">
        <f>'④見積書 (4)'!F24</f>
        <v>式</v>
      </c>
      <c r="G23" s="52">
        <f>'④見積書 (4)'!G24</f>
        <v>25000</v>
      </c>
      <c r="H23" s="52">
        <f>'④見積書 (4)'!H24</f>
        <v>25000</v>
      </c>
    </row>
    <row r="24" spans="1:8" ht="25" customHeight="1" thickTop="1">
      <c r="A24" s="54">
        <f>'④見積書 (4)'!A25</f>
        <v>1</v>
      </c>
      <c r="B24" s="43" t="str">
        <f>'④見積書 (4)'!B25</f>
        <v>ア.①備品</v>
      </c>
      <c r="C24" s="44" t="str">
        <f>'④見積書 (4)'!C25</f>
        <v>備品購入費</v>
      </c>
      <c r="D24" s="45" t="str">
        <f>'④見積書 (4)'!D25</f>
        <v>TEST4</v>
      </c>
      <c r="E24" s="46">
        <f>'④見積書 (4)'!E25</f>
        <v>1</v>
      </c>
      <c r="F24" s="46" t="str">
        <f>'④見積書 (4)'!F25</f>
        <v>式</v>
      </c>
      <c r="G24" s="47">
        <f>'④見積書 (4)'!G25</f>
        <v>3000000</v>
      </c>
      <c r="H24" s="47">
        <f>'④見積書 (4)'!H25</f>
        <v>3000000</v>
      </c>
    </row>
    <row r="25" spans="1:8" ht="25" customHeight="1">
      <c r="A25" s="55">
        <f>'④見積書 (4)'!A26</f>
        <v>2</v>
      </c>
      <c r="B25" s="31" t="str">
        <f>'④見積書 (4)'!B26</f>
        <v>ウ.③運搬費</v>
      </c>
      <c r="C25" s="35" t="str">
        <f>'④見積書 (4)'!C26</f>
        <v>役務費：通信運搬費</v>
      </c>
      <c r="D25" s="22" t="str">
        <f>'④見積書 (4)'!D26</f>
        <v>TEST4</v>
      </c>
      <c r="E25" s="20">
        <f>'④見積書 (4)'!E26</f>
        <v>1</v>
      </c>
      <c r="F25" s="20" t="str">
        <f>'④見積書 (4)'!F26</f>
        <v>式</v>
      </c>
      <c r="G25" s="41">
        <f>'④見積書 (4)'!G26</f>
        <v>300000</v>
      </c>
      <c r="H25" s="41">
        <f>'④見積書 (4)'!H26</f>
        <v>300000</v>
      </c>
    </row>
    <row r="26" spans="1:8" ht="25" customHeight="1">
      <c r="A26" s="55">
        <f>'④見積書 (4)'!A27</f>
        <v>3</v>
      </c>
      <c r="B26" s="31">
        <f>'④見積書 (4)'!B27</f>
        <v>0</v>
      </c>
      <c r="C26" s="35" t="str">
        <f>'④見積書 (4)'!C27</f>
        <v/>
      </c>
      <c r="D26" s="22">
        <f>'④見積書 (4)'!D27</f>
        <v>0</v>
      </c>
      <c r="E26" s="20">
        <f>'④見積書 (4)'!E27</f>
        <v>0</v>
      </c>
      <c r="F26" s="20">
        <f>'④見積書 (4)'!F27</f>
        <v>0</v>
      </c>
      <c r="G26" s="41">
        <f>'④見積書 (4)'!G27</f>
        <v>0</v>
      </c>
      <c r="H26" s="41">
        <f>'④見積書 (4)'!H27</f>
        <v>0</v>
      </c>
    </row>
    <row r="27" spans="1:8" ht="25" customHeight="1">
      <c r="A27" s="54">
        <f>'④見積書 (4)'!A28</f>
        <v>4</v>
      </c>
      <c r="B27" s="31">
        <f>'④見積書 (4)'!B28</f>
        <v>0</v>
      </c>
      <c r="C27" s="35" t="str">
        <f>'④見積書 (4)'!C28</f>
        <v/>
      </c>
      <c r="D27" s="22">
        <f>'④見積書 (4)'!D28</f>
        <v>0</v>
      </c>
      <c r="E27" s="20">
        <f>'④見積書 (4)'!E28</f>
        <v>0</v>
      </c>
      <c r="F27" s="20">
        <f>'④見積書 (4)'!F28</f>
        <v>0</v>
      </c>
      <c r="G27" s="41">
        <f>'④見積書 (4)'!G28</f>
        <v>0</v>
      </c>
      <c r="H27" s="41">
        <f>'④見積書 (4)'!H28</f>
        <v>0</v>
      </c>
    </row>
    <row r="28" spans="1:8" ht="25" customHeight="1">
      <c r="A28" s="55">
        <f>'④見積書 (4)'!A29</f>
        <v>5</v>
      </c>
      <c r="B28" s="31">
        <f>'④見積書 (4)'!B29</f>
        <v>0</v>
      </c>
      <c r="C28" s="35" t="str">
        <f>'④見積書 (4)'!C29</f>
        <v/>
      </c>
      <c r="D28" s="22">
        <f>'④見積書 (4)'!D29</f>
        <v>0</v>
      </c>
      <c r="E28" s="20">
        <f>'④見積書 (4)'!E29</f>
        <v>0</v>
      </c>
      <c r="F28" s="20">
        <f>'④見積書 (4)'!F29</f>
        <v>0</v>
      </c>
      <c r="G28" s="41">
        <f>'④見積書 (4)'!G29</f>
        <v>0</v>
      </c>
      <c r="H28" s="41">
        <f>'④見積書 (4)'!H29</f>
        <v>0</v>
      </c>
    </row>
    <row r="29" spans="1:8" ht="25" customHeight="1">
      <c r="A29" s="55">
        <f>'④見積書 (4)'!A30</f>
        <v>6</v>
      </c>
      <c r="B29" s="31">
        <f>'④見積書 (4)'!B30</f>
        <v>0</v>
      </c>
      <c r="C29" s="35" t="str">
        <f>'④見積書 (4)'!C30</f>
        <v/>
      </c>
      <c r="D29" s="22">
        <f>'④見積書 (4)'!D30</f>
        <v>0</v>
      </c>
      <c r="E29" s="20">
        <f>'④見積書 (4)'!E30</f>
        <v>0</v>
      </c>
      <c r="F29" s="20">
        <f>'④見積書 (4)'!F30</f>
        <v>0</v>
      </c>
      <c r="G29" s="41">
        <f>'④見積書 (4)'!G30</f>
        <v>0</v>
      </c>
      <c r="H29" s="41">
        <f>'④見積書 (4)'!H30</f>
        <v>0</v>
      </c>
    </row>
    <row r="30" spans="1:8" ht="25" customHeight="1">
      <c r="A30" s="54">
        <f>'④見積書 (4)'!A31</f>
        <v>7</v>
      </c>
      <c r="B30" s="31">
        <f>'④見積書 (4)'!B31</f>
        <v>0</v>
      </c>
      <c r="C30" s="35" t="str">
        <f>'④見積書 (4)'!C31</f>
        <v/>
      </c>
      <c r="D30" s="22">
        <f>'④見積書 (4)'!D31</f>
        <v>0</v>
      </c>
      <c r="E30" s="20">
        <f>'④見積書 (4)'!E31</f>
        <v>0</v>
      </c>
      <c r="F30" s="20">
        <f>'④見積書 (4)'!F31</f>
        <v>0</v>
      </c>
      <c r="G30" s="41">
        <f>'④見積書 (4)'!G31</f>
        <v>0</v>
      </c>
      <c r="H30" s="41">
        <f>'④見積書 (4)'!H31</f>
        <v>0</v>
      </c>
    </row>
    <row r="31" spans="1:8" ht="25" customHeight="1">
      <c r="A31" s="55">
        <f>'④見積書 (4)'!A32</f>
        <v>8</v>
      </c>
      <c r="B31" s="31">
        <f>'④見積書 (4)'!B32</f>
        <v>0</v>
      </c>
      <c r="C31" s="35" t="str">
        <f>'④見積書 (4)'!C32</f>
        <v/>
      </c>
      <c r="D31" s="22">
        <f>'④見積書 (4)'!D32</f>
        <v>0</v>
      </c>
      <c r="E31" s="20">
        <f>'④見積書 (4)'!E32</f>
        <v>0</v>
      </c>
      <c r="F31" s="20">
        <f>'④見積書 (4)'!F32</f>
        <v>0</v>
      </c>
      <c r="G31" s="41">
        <f>'④見積書 (4)'!G32</f>
        <v>0</v>
      </c>
      <c r="H31" s="41">
        <f>'④見積書 (4)'!H32</f>
        <v>0</v>
      </c>
    </row>
    <row r="32" spans="1:8" ht="25" customHeight="1">
      <c r="A32" s="55">
        <f>'④見積書 (4)'!A33</f>
        <v>9</v>
      </c>
      <c r="B32" s="31">
        <f>'④見積書 (4)'!B33</f>
        <v>0</v>
      </c>
      <c r="C32" s="35" t="str">
        <f>'④見積書 (4)'!C33</f>
        <v/>
      </c>
      <c r="D32" s="22">
        <f>'④見積書 (4)'!D33</f>
        <v>0</v>
      </c>
      <c r="E32" s="20">
        <f>'④見積書 (4)'!E33</f>
        <v>0</v>
      </c>
      <c r="F32" s="20">
        <f>'④見積書 (4)'!F33</f>
        <v>0</v>
      </c>
      <c r="G32" s="41">
        <f>'④見積書 (4)'!G33</f>
        <v>0</v>
      </c>
      <c r="H32" s="41">
        <f>'④見積書 (4)'!H33</f>
        <v>0</v>
      </c>
    </row>
    <row r="33" spans="1:8" ht="25" customHeight="1">
      <c r="A33" s="54">
        <f>'④見積書 (4)'!A34</f>
        <v>10</v>
      </c>
      <c r="B33" s="31">
        <f>'④見積書 (4)'!B34</f>
        <v>0</v>
      </c>
      <c r="C33" s="35" t="str">
        <f>'④見積書 (4)'!C34</f>
        <v/>
      </c>
      <c r="D33" s="22">
        <f>'④見積書 (4)'!D34</f>
        <v>0</v>
      </c>
      <c r="E33" s="20">
        <f>'④見積書 (4)'!E34</f>
        <v>0</v>
      </c>
      <c r="F33" s="20">
        <f>'④見積書 (4)'!F34</f>
        <v>0</v>
      </c>
      <c r="G33" s="41">
        <f>'④見積書 (4)'!G34</f>
        <v>0</v>
      </c>
      <c r="H33" s="41">
        <f>'④見積書 (4)'!H34</f>
        <v>0</v>
      </c>
    </row>
    <row r="34" spans="1:8" ht="25" customHeight="1">
      <c r="A34" s="55">
        <f>'④見積書 (4)'!A35</f>
        <v>11</v>
      </c>
      <c r="B34" s="31">
        <f>'④見積書 (4)'!B35</f>
        <v>0</v>
      </c>
      <c r="C34" s="35" t="str">
        <f>'④見積書 (4)'!C35</f>
        <v/>
      </c>
      <c r="D34" s="22">
        <f>'④見積書 (4)'!D35</f>
        <v>0</v>
      </c>
      <c r="E34" s="20">
        <f>'④見積書 (4)'!E35</f>
        <v>0</v>
      </c>
      <c r="F34" s="20">
        <f>'④見積書 (4)'!F35</f>
        <v>0</v>
      </c>
      <c r="G34" s="41">
        <f>'④見積書 (4)'!G35</f>
        <v>0</v>
      </c>
      <c r="H34" s="41">
        <f>'④見積書 (4)'!H35</f>
        <v>0</v>
      </c>
    </row>
    <row r="35" spans="1:8" ht="25" customHeight="1">
      <c r="A35" s="55">
        <f>'④見積書 (4)'!A36</f>
        <v>12</v>
      </c>
      <c r="B35" s="31">
        <f>'④見積書 (4)'!B36</f>
        <v>0</v>
      </c>
      <c r="C35" s="35" t="str">
        <f>'④見積書 (4)'!C36</f>
        <v/>
      </c>
      <c r="D35" s="22">
        <f>'④見積書 (4)'!D36</f>
        <v>0</v>
      </c>
      <c r="E35" s="20">
        <f>'④見積書 (4)'!E36</f>
        <v>0</v>
      </c>
      <c r="F35" s="20">
        <f>'④見積書 (4)'!F36</f>
        <v>0</v>
      </c>
      <c r="G35" s="41">
        <f>'④見積書 (4)'!G36</f>
        <v>0</v>
      </c>
      <c r="H35" s="41">
        <f>'④見積書 (4)'!H36</f>
        <v>0</v>
      </c>
    </row>
    <row r="36" spans="1:8" ht="25" customHeight="1">
      <c r="A36" s="54">
        <f>'④見積書 (4)'!A37</f>
        <v>13</v>
      </c>
      <c r="B36" s="31">
        <f>'④見積書 (4)'!B37</f>
        <v>0</v>
      </c>
      <c r="C36" s="35" t="str">
        <f>'④見積書 (4)'!C37</f>
        <v/>
      </c>
      <c r="D36" s="22">
        <f>'④見積書 (4)'!D37</f>
        <v>0</v>
      </c>
      <c r="E36" s="20">
        <f>'④見積書 (4)'!E37</f>
        <v>0</v>
      </c>
      <c r="F36" s="20">
        <f>'④見積書 (4)'!F37</f>
        <v>0</v>
      </c>
      <c r="G36" s="41">
        <f>'④見積書 (4)'!G37</f>
        <v>0</v>
      </c>
      <c r="H36" s="41">
        <f>'④見積書 (4)'!H37</f>
        <v>0</v>
      </c>
    </row>
    <row r="37" spans="1:8" ht="25" customHeight="1">
      <c r="A37" s="55">
        <f>'④見積書 (4)'!A38</f>
        <v>14</v>
      </c>
      <c r="B37" s="31">
        <f>'④見積書 (4)'!B38</f>
        <v>0</v>
      </c>
      <c r="C37" s="35" t="str">
        <f>'④見積書 (4)'!C38</f>
        <v/>
      </c>
      <c r="D37" s="22">
        <f>'④見積書 (4)'!D38</f>
        <v>0</v>
      </c>
      <c r="E37" s="20">
        <f>'④見積書 (4)'!E38</f>
        <v>0</v>
      </c>
      <c r="F37" s="20">
        <f>'④見積書 (4)'!F38</f>
        <v>0</v>
      </c>
      <c r="G37" s="41">
        <f>'④見積書 (4)'!G38</f>
        <v>0</v>
      </c>
      <c r="H37" s="41">
        <f>'④見積書 (4)'!H38</f>
        <v>0</v>
      </c>
    </row>
    <row r="38" spans="1:8" ht="25" customHeight="1">
      <c r="A38" s="55">
        <f>'④見積書 (4)'!A39</f>
        <v>15</v>
      </c>
      <c r="B38" s="31">
        <f>'④見積書 (4)'!B39</f>
        <v>0</v>
      </c>
      <c r="C38" s="35" t="str">
        <f>'④見積書 (4)'!C39</f>
        <v/>
      </c>
      <c r="D38" s="22">
        <f>'④見積書 (4)'!D39</f>
        <v>0</v>
      </c>
      <c r="E38" s="20">
        <f>'④見積書 (4)'!E39</f>
        <v>0</v>
      </c>
      <c r="F38" s="20">
        <f>'④見積書 (4)'!F39</f>
        <v>0</v>
      </c>
      <c r="G38" s="41">
        <f>'④見積書 (4)'!G39</f>
        <v>0</v>
      </c>
      <c r="H38" s="41">
        <f>'④見積書 (4)'!H39</f>
        <v>0</v>
      </c>
    </row>
    <row r="39" spans="1:8" ht="25" customHeight="1">
      <c r="B39" s="24"/>
      <c r="C39" s="24"/>
      <c r="D39" s="291"/>
      <c r="E39" s="291"/>
      <c r="F39" s="18"/>
      <c r="G39" s="20" t="s">
        <v>27</v>
      </c>
      <c r="H39" s="42">
        <f>'④見積書 (4)'!H40</f>
        <v>3300000</v>
      </c>
    </row>
    <row r="40" spans="1:8" ht="25" customHeight="1">
      <c r="B40" s="25"/>
      <c r="C40" s="26"/>
      <c r="D40" s="290"/>
      <c r="E40" s="290"/>
      <c r="F40" s="18"/>
      <c r="G40" s="20" t="s">
        <v>58</v>
      </c>
      <c r="H40" s="42">
        <f>'④見積書 (4)'!H41</f>
        <v>330000</v>
      </c>
    </row>
    <row r="41" spans="1:8" ht="25" customHeight="1">
      <c r="B41" s="25"/>
      <c r="C41" s="26"/>
      <c r="D41" s="290"/>
      <c r="E41" s="290"/>
      <c r="F41" s="18"/>
      <c r="G41" s="20" t="s">
        <v>59</v>
      </c>
      <c r="H41" s="42">
        <f>'④見積書 (4)'!H42</f>
        <v>3630000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98" t="s">
        <v>28</v>
      </c>
      <c r="B44" s="299"/>
      <c r="C44" s="299"/>
      <c r="D44" s="299"/>
      <c r="E44" s="299"/>
      <c r="F44" s="299"/>
      <c r="G44" s="299"/>
      <c r="H44" s="300"/>
    </row>
    <row r="45" spans="1:8" ht="18" customHeight="1">
      <c r="A45" s="292"/>
      <c r="B45" s="293"/>
      <c r="C45" s="293"/>
      <c r="D45" s="293"/>
      <c r="E45" s="293"/>
      <c r="F45" s="293"/>
      <c r="G45" s="293"/>
      <c r="H45" s="294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 thickBot="1">
      <c r="A49" s="295"/>
      <c r="B49" s="296"/>
      <c r="C49" s="296"/>
      <c r="D49" s="296"/>
      <c r="E49" s="296"/>
      <c r="F49" s="296"/>
      <c r="G49" s="296"/>
      <c r="H49" s="297"/>
    </row>
  </sheetData>
  <mergeCells count="26">
    <mergeCell ref="B1:H1"/>
    <mergeCell ref="B6:E6"/>
    <mergeCell ref="B7:E7"/>
    <mergeCell ref="B8:E8"/>
    <mergeCell ref="G8:H8"/>
    <mergeCell ref="G13:H13"/>
    <mergeCell ref="G14:H14"/>
    <mergeCell ref="D15:H16"/>
    <mergeCell ref="B9:C9"/>
    <mergeCell ref="G9:H9"/>
    <mergeCell ref="B10:C10"/>
    <mergeCell ref="G10:H10"/>
    <mergeCell ref="B11:C11"/>
    <mergeCell ref="G11:H11"/>
    <mergeCell ref="C12:E12"/>
    <mergeCell ref="G12:H12"/>
    <mergeCell ref="A19:A23"/>
    <mergeCell ref="D39:E39"/>
    <mergeCell ref="A49:H49"/>
    <mergeCell ref="D41:E41"/>
    <mergeCell ref="A44:H44"/>
    <mergeCell ref="A45:H45"/>
    <mergeCell ref="A46:H46"/>
    <mergeCell ref="A47:H47"/>
    <mergeCell ref="A48:H48"/>
    <mergeCell ref="D40:E40"/>
  </mergeCells>
  <phoneticPr fontId="1"/>
  <hyperlinks>
    <hyperlink ref="J2" location="INDEX!A1" display="INDEXへ" xr:uid="{E2219A92-0029-48B5-BEC1-787F3C11706B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887D8-4A27-4FA0-BA6E-5A059A0DE2F0}">
  <sheetPr>
    <tabColor theme="8" tint="0.79998168889431442"/>
    <pageSetUpPr fitToPage="1"/>
  </sheetPr>
  <dimension ref="A1:P22"/>
  <sheetViews>
    <sheetView showGridLines="0" view="pageBreakPreview" topLeftCell="A10" zoomScale="75" zoomScaleNormal="70" zoomScaleSheetLayoutView="75" workbookViewId="0">
      <selection activeCell="B25" sqref="B25:H39"/>
    </sheetView>
  </sheetViews>
  <sheetFormatPr defaultRowHeight="12"/>
  <cols>
    <col min="1" max="1" width="3.6640625" style="109" customWidth="1"/>
    <col min="2" max="2" width="16" style="110" customWidth="1"/>
    <col min="3" max="3" width="26.33203125" style="110" customWidth="1"/>
    <col min="4" max="4" width="10.4140625" style="111" bestFit="1" customWidth="1"/>
    <col min="5" max="5" width="13.08203125" style="111" bestFit="1" customWidth="1"/>
    <col min="6" max="6" width="10.1640625" style="112" bestFit="1" customWidth="1"/>
    <col min="7" max="7" width="11" style="111" bestFit="1" customWidth="1"/>
    <col min="8" max="8" width="11.4140625" style="111" bestFit="1" customWidth="1"/>
    <col min="9" max="9" width="11" style="111" bestFit="1" customWidth="1"/>
    <col min="10" max="10" width="4.6640625" style="111" bestFit="1" customWidth="1"/>
    <col min="11" max="11" width="10.6640625" style="112" bestFit="1" customWidth="1"/>
    <col min="12" max="12" width="11" style="111" bestFit="1" customWidth="1"/>
    <col min="13" max="13" width="11.4140625" style="111" bestFit="1" customWidth="1"/>
    <col min="14" max="14" width="11" style="111" bestFit="1" customWidth="1"/>
    <col min="15" max="15" width="8.6640625" style="111"/>
    <col min="16" max="16" width="11" style="111" bestFit="1" customWidth="1"/>
    <col min="17" max="16384" width="8.6640625" style="111"/>
  </cols>
  <sheetData>
    <row r="1" spans="1:16" ht="18" customHeight="1">
      <c r="A1" s="183" t="s">
        <v>161</v>
      </c>
    </row>
    <row r="2" spans="1:16" ht="23.5" customHeight="1">
      <c r="A2" s="228" t="s">
        <v>119</v>
      </c>
      <c r="B2" s="228"/>
      <c r="C2" s="113"/>
      <c r="P2" s="186" t="s">
        <v>165</v>
      </c>
    </row>
    <row r="3" spans="1:16" ht="30" customHeight="1">
      <c r="A3" s="114" t="s">
        <v>160</v>
      </c>
      <c r="B3" s="115"/>
      <c r="C3" s="115"/>
      <c r="H3" s="116"/>
      <c r="I3" s="116"/>
      <c r="K3" s="116"/>
      <c r="L3" s="116"/>
      <c r="M3" s="116"/>
      <c r="N3" s="116"/>
    </row>
    <row r="4" spans="1:16" ht="24" customHeight="1">
      <c r="D4" s="109" t="s">
        <v>120</v>
      </c>
      <c r="E4" s="239">
        <f>①第７号実績報告書!$F$7</f>
        <v>0</v>
      </c>
      <c r="F4" s="239"/>
      <c r="G4" s="239"/>
      <c r="H4" s="239"/>
      <c r="I4" s="239"/>
      <c r="J4" s="239"/>
      <c r="K4" s="117"/>
      <c r="L4" s="118"/>
      <c r="M4" s="229" t="s">
        <v>147</v>
      </c>
      <c r="N4" s="229"/>
    </row>
    <row r="5" spans="1:16" ht="21" customHeight="1">
      <c r="D5" s="240" t="s">
        <v>121</v>
      </c>
      <c r="E5" s="240"/>
      <c r="F5" s="240"/>
      <c r="G5" s="240"/>
      <c r="H5" s="240"/>
      <c r="I5" s="240"/>
      <c r="J5" s="241"/>
      <c r="K5" s="242" t="s">
        <v>122</v>
      </c>
      <c r="L5" s="243"/>
      <c r="M5" s="243"/>
      <c r="N5" s="244"/>
    </row>
    <row r="6" spans="1:16" s="125" customFormat="1" ht="63" customHeight="1">
      <c r="A6" s="119" t="s">
        <v>123</v>
      </c>
      <c r="B6" s="120" t="s">
        <v>124</v>
      </c>
      <c r="C6" s="120" t="s">
        <v>125</v>
      </c>
      <c r="D6" s="119" t="s">
        <v>126</v>
      </c>
      <c r="E6" s="119" t="s">
        <v>127</v>
      </c>
      <c r="F6" s="119" t="s">
        <v>128</v>
      </c>
      <c r="G6" s="120" t="s">
        <v>129</v>
      </c>
      <c r="H6" s="121" t="s">
        <v>149</v>
      </c>
      <c r="I6" s="121" t="s">
        <v>150</v>
      </c>
      <c r="J6" s="122" t="s">
        <v>148</v>
      </c>
      <c r="K6" s="123" t="s">
        <v>132</v>
      </c>
      <c r="L6" s="124" t="s">
        <v>151</v>
      </c>
      <c r="M6" s="124" t="s">
        <v>149</v>
      </c>
      <c r="N6" s="124" t="s">
        <v>150</v>
      </c>
    </row>
    <row r="7" spans="1:16" s="125" customFormat="1" ht="21" customHeight="1">
      <c r="A7" s="236" t="s">
        <v>97</v>
      </c>
      <c r="B7" s="126" t="s">
        <v>153</v>
      </c>
      <c r="C7" s="126" t="s">
        <v>153</v>
      </c>
      <c r="D7" s="127" t="s">
        <v>133</v>
      </c>
      <c r="E7" s="127" t="s">
        <v>134</v>
      </c>
      <c r="F7" s="128">
        <v>45894</v>
      </c>
      <c r="G7" s="129">
        <v>1987654</v>
      </c>
      <c r="H7" s="129">
        <f>G7/(1+0.1)</f>
        <v>1806958.1818181816</v>
      </c>
      <c r="I7" s="129">
        <v>1204000</v>
      </c>
      <c r="J7" s="130">
        <v>1</v>
      </c>
      <c r="K7" s="131" t="s">
        <v>135</v>
      </c>
      <c r="L7" s="129">
        <v>1000000</v>
      </c>
      <c r="M7" s="129">
        <f>L7/(1+0.1)</f>
        <v>909090.90909090906</v>
      </c>
      <c r="N7" s="129">
        <f>INT(M7/3*2)</f>
        <v>606060</v>
      </c>
    </row>
    <row r="8" spans="1:16" s="125" customFormat="1" ht="21" customHeight="1">
      <c r="A8" s="237"/>
      <c r="B8" s="126" t="s">
        <v>154</v>
      </c>
      <c r="C8" s="126" t="s">
        <v>155</v>
      </c>
      <c r="D8" s="127" t="s">
        <v>136</v>
      </c>
      <c r="E8" s="127" t="s">
        <v>137</v>
      </c>
      <c r="F8" s="128">
        <v>45940</v>
      </c>
      <c r="G8" s="129">
        <v>876543</v>
      </c>
      <c r="H8" s="129">
        <f>G8/(1+0.1)</f>
        <v>796857.27272727271</v>
      </c>
      <c r="I8" s="129">
        <v>531000</v>
      </c>
      <c r="J8" s="130">
        <v>1</v>
      </c>
      <c r="K8" s="131" t="s">
        <v>138</v>
      </c>
      <c r="L8" s="129">
        <v>600000</v>
      </c>
      <c r="M8" s="129">
        <f>L8/(1+0.1)</f>
        <v>545454.54545454541</v>
      </c>
      <c r="N8" s="129">
        <f>INT(M8/3*2)</f>
        <v>363636</v>
      </c>
    </row>
    <row r="9" spans="1:16" s="125" customFormat="1" ht="21" customHeight="1" thickBot="1">
      <c r="A9" s="238"/>
      <c r="B9" s="132" t="s">
        <v>156</v>
      </c>
      <c r="C9" s="132" t="s">
        <v>157</v>
      </c>
      <c r="D9" s="133" t="s">
        <v>136</v>
      </c>
      <c r="E9" s="133" t="s">
        <v>137</v>
      </c>
      <c r="F9" s="134">
        <v>45971</v>
      </c>
      <c r="G9" s="135">
        <v>654321</v>
      </c>
      <c r="H9" s="135">
        <f>G9/(1+0.1)</f>
        <v>594837.27272727271</v>
      </c>
      <c r="I9" s="135">
        <v>396000</v>
      </c>
      <c r="J9" s="136">
        <v>1</v>
      </c>
      <c r="K9" s="137" t="s">
        <v>138</v>
      </c>
      <c r="L9" s="135">
        <v>600000</v>
      </c>
      <c r="M9" s="135">
        <f>L9/(1+0.1)</f>
        <v>545454.54545454541</v>
      </c>
      <c r="N9" s="135">
        <f>INT(M9/3*2)</f>
        <v>363636</v>
      </c>
    </row>
    <row r="10" spans="1:16" s="125" customFormat="1" ht="63" customHeight="1" thickTop="1">
      <c r="A10" s="138">
        <v>1</v>
      </c>
      <c r="B10" s="139" t="str">
        <f>⑤請求書!G9</f>
        <v>ベンダー①</v>
      </c>
      <c r="C10" s="140"/>
      <c r="D10" s="141" t="str">
        <f>⑤請求書!H4</f>
        <v>S7012345</v>
      </c>
      <c r="E10" s="172"/>
      <c r="F10" s="171"/>
      <c r="G10" s="142">
        <f>⑤請求書!H42</f>
        <v>3850000</v>
      </c>
      <c r="H10" s="142">
        <f>G10/(1+0.1)</f>
        <v>3499999.9999999995</v>
      </c>
      <c r="I10" s="142">
        <f>INT(H10/3*2)</f>
        <v>2333333</v>
      </c>
      <c r="J10" s="143"/>
      <c r="K10" s="144" t="str">
        <f>④見積書!H4</f>
        <v>M7012345</v>
      </c>
      <c r="L10" s="145">
        <f>④見積書!B12</f>
        <v>3850000</v>
      </c>
      <c r="M10" s="146">
        <f>L10/(1+0.1)</f>
        <v>3499999.9999999995</v>
      </c>
      <c r="N10" s="146">
        <f>INT(M10/3*2)</f>
        <v>2333333</v>
      </c>
    </row>
    <row r="11" spans="1:16" ht="63" customHeight="1">
      <c r="A11" s="147">
        <v>2</v>
      </c>
      <c r="B11" s="139" t="str">
        <f>'⑤請求書 (2)'!$G$9</f>
        <v>ベンダー②</v>
      </c>
      <c r="C11" s="140"/>
      <c r="D11" s="148" t="str">
        <f>'⑤請求書 (2)'!$H$4</f>
        <v>S9999999</v>
      </c>
      <c r="E11" s="205"/>
      <c r="F11" s="205"/>
      <c r="G11" s="149">
        <f>'⑤請求書 (2)'!$B$12</f>
        <v>11000000</v>
      </c>
      <c r="H11" s="142">
        <f t="shared" ref="H11:H18" si="0">G11/(1+0.1)</f>
        <v>10000000</v>
      </c>
      <c r="I11" s="142">
        <f t="shared" ref="I11:I18" si="1">INT(H11/3*2)</f>
        <v>6666666</v>
      </c>
      <c r="J11" s="143"/>
      <c r="K11" s="151" t="str">
        <f>'④見積書 (2)'!$H$4</f>
        <v>M9999999</v>
      </c>
      <c r="L11" s="145">
        <f>'④見積書 (2)'!B12</f>
        <v>11000000</v>
      </c>
      <c r="M11" s="146">
        <f t="shared" ref="M11:M18" si="2">L11/(1+0.1)</f>
        <v>10000000</v>
      </c>
      <c r="N11" s="146">
        <f t="shared" ref="N11:N18" si="3">INT(M11/3*2)</f>
        <v>6666666</v>
      </c>
    </row>
    <row r="12" spans="1:16" ht="63" customHeight="1">
      <c r="A12" s="147">
        <v>3</v>
      </c>
      <c r="B12" s="139" t="str">
        <f>'⑤請求書 (3)'!$G$9</f>
        <v>ベンダー③</v>
      </c>
      <c r="C12" s="140"/>
      <c r="D12" s="148" t="str">
        <f>'⑤請求書 (3)'!$H$4</f>
        <v>S9999999</v>
      </c>
      <c r="E12" s="205"/>
      <c r="F12" s="205"/>
      <c r="G12" s="149">
        <f>'⑤請求書 (3)'!$B$12</f>
        <v>22110000</v>
      </c>
      <c r="H12" s="142">
        <f t="shared" si="0"/>
        <v>20100000</v>
      </c>
      <c r="I12" s="142">
        <f t="shared" si="1"/>
        <v>13400000</v>
      </c>
      <c r="J12" s="143"/>
      <c r="K12" s="151" t="str">
        <f>'④見積書 (3)'!$H$4</f>
        <v>MMTEST③</v>
      </c>
      <c r="L12" s="145">
        <f>'④見積書 (3)'!B12</f>
        <v>22110000</v>
      </c>
      <c r="M12" s="146">
        <f t="shared" si="2"/>
        <v>20100000</v>
      </c>
      <c r="N12" s="146">
        <f t="shared" si="3"/>
        <v>13400000</v>
      </c>
    </row>
    <row r="13" spans="1:16" ht="63" customHeight="1">
      <c r="A13" s="147">
        <v>4</v>
      </c>
      <c r="B13" s="139" t="str">
        <f>'⑤請求書 (4)'!$G$9</f>
        <v>ベンダー④</v>
      </c>
      <c r="C13" s="140"/>
      <c r="D13" s="148" t="str">
        <f>'⑤請求書 (4)'!$H$4</f>
        <v>S9999999</v>
      </c>
      <c r="E13" s="205"/>
      <c r="F13" s="205"/>
      <c r="G13" s="149">
        <f>'⑤請求書 (4)'!$B$12</f>
        <v>3630000</v>
      </c>
      <c r="H13" s="142">
        <f t="shared" si="0"/>
        <v>3299999.9999999995</v>
      </c>
      <c r="I13" s="142">
        <f t="shared" si="1"/>
        <v>2200000</v>
      </c>
      <c r="J13" s="143"/>
      <c r="K13" s="151" t="str">
        <f>'④見積書 (4)'!$H$4</f>
        <v>M④9999999</v>
      </c>
      <c r="L13" s="145">
        <f>'④見積書 (4)'!B12</f>
        <v>3630000</v>
      </c>
      <c r="M13" s="146">
        <f t="shared" si="2"/>
        <v>3299999.9999999995</v>
      </c>
      <c r="N13" s="146">
        <f t="shared" si="3"/>
        <v>2200000</v>
      </c>
    </row>
    <row r="14" spans="1:16" ht="63" customHeight="1">
      <c r="A14" s="147">
        <v>5</v>
      </c>
      <c r="B14" s="139" t="str">
        <f>'⑤請求書 (5)'!$G$9</f>
        <v>ベンダー⑤</v>
      </c>
      <c r="C14" s="140"/>
      <c r="D14" s="148" t="str">
        <f>'⑤請求書 (5)'!$H$4</f>
        <v>S9999999</v>
      </c>
      <c r="E14" s="205"/>
      <c r="F14" s="205"/>
      <c r="G14" s="149">
        <f>'⑤請求書 (5)'!$B$12</f>
        <v>4840000</v>
      </c>
      <c r="H14" s="142">
        <f t="shared" si="0"/>
        <v>4400000</v>
      </c>
      <c r="I14" s="142">
        <f>INT(H14/3*2)</f>
        <v>2933333</v>
      </c>
      <c r="J14" s="143"/>
      <c r="K14" s="151" t="str">
        <f>'④見積書 (5)'!$H$4</f>
        <v>M9999999</v>
      </c>
      <c r="L14" s="145">
        <f>'④見積書 (5)'!B12</f>
        <v>4840000</v>
      </c>
      <c r="M14" s="146">
        <f t="shared" si="2"/>
        <v>4400000</v>
      </c>
      <c r="N14" s="146">
        <f t="shared" si="3"/>
        <v>2933333</v>
      </c>
    </row>
    <row r="15" spans="1:16" ht="63" customHeight="1">
      <c r="A15" s="147">
        <v>6</v>
      </c>
      <c r="B15" s="139"/>
      <c r="C15" s="139"/>
      <c r="D15" s="148"/>
      <c r="E15" s="148"/>
      <c r="F15" s="148"/>
      <c r="G15" s="149"/>
      <c r="H15" s="142">
        <f t="shared" si="0"/>
        <v>0</v>
      </c>
      <c r="I15" s="142">
        <f t="shared" si="1"/>
        <v>0</v>
      </c>
      <c r="J15" s="150"/>
      <c r="K15" s="151"/>
      <c r="L15" s="145"/>
      <c r="M15" s="146">
        <f t="shared" si="2"/>
        <v>0</v>
      </c>
      <c r="N15" s="146">
        <f t="shared" si="3"/>
        <v>0</v>
      </c>
    </row>
    <row r="16" spans="1:16" ht="63" customHeight="1">
      <c r="A16" s="147">
        <v>7</v>
      </c>
      <c r="B16" s="139"/>
      <c r="C16" s="139"/>
      <c r="D16" s="148"/>
      <c r="E16" s="148"/>
      <c r="F16" s="148"/>
      <c r="G16" s="149"/>
      <c r="H16" s="142">
        <f t="shared" si="0"/>
        <v>0</v>
      </c>
      <c r="I16" s="142">
        <f t="shared" si="1"/>
        <v>0</v>
      </c>
      <c r="J16" s="150"/>
      <c r="K16" s="151"/>
      <c r="L16" s="145"/>
      <c r="M16" s="146">
        <f t="shared" si="2"/>
        <v>0</v>
      </c>
      <c r="N16" s="146">
        <f t="shared" si="3"/>
        <v>0</v>
      </c>
    </row>
    <row r="17" spans="1:14" ht="63" customHeight="1">
      <c r="A17" s="147">
        <v>8</v>
      </c>
      <c r="B17" s="139"/>
      <c r="C17" s="139"/>
      <c r="D17" s="148"/>
      <c r="E17" s="148"/>
      <c r="F17" s="148"/>
      <c r="G17" s="149"/>
      <c r="H17" s="142">
        <f t="shared" si="0"/>
        <v>0</v>
      </c>
      <c r="I17" s="142">
        <f t="shared" si="1"/>
        <v>0</v>
      </c>
      <c r="J17" s="150"/>
      <c r="K17" s="151"/>
      <c r="L17" s="145"/>
      <c r="M17" s="146">
        <f t="shared" si="2"/>
        <v>0</v>
      </c>
      <c r="N17" s="146">
        <f t="shared" si="3"/>
        <v>0</v>
      </c>
    </row>
    <row r="18" spans="1:14" ht="63" customHeight="1">
      <c r="A18" s="147">
        <v>9</v>
      </c>
      <c r="B18" s="139"/>
      <c r="C18" s="139"/>
      <c r="D18" s="148"/>
      <c r="E18" s="148"/>
      <c r="F18" s="148"/>
      <c r="G18" s="149"/>
      <c r="H18" s="142">
        <f t="shared" si="0"/>
        <v>0</v>
      </c>
      <c r="I18" s="142">
        <f t="shared" si="1"/>
        <v>0</v>
      </c>
      <c r="J18" s="150"/>
      <c r="K18" s="151"/>
      <c r="L18" s="145"/>
      <c r="M18" s="146">
        <f t="shared" si="2"/>
        <v>0</v>
      </c>
      <c r="N18" s="146">
        <f t="shared" si="3"/>
        <v>0</v>
      </c>
    </row>
    <row r="19" spans="1:14" ht="63" customHeight="1">
      <c r="A19" s="147">
        <v>10</v>
      </c>
      <c r="B19" s="152"/>
      <c r="C19" s="152"/>
      <c r="D19" s="148"/>
      <c r="E19" s="148"/>
      <c r="F19" s="148"/>
      <c r="G19" s="153"/>
      <c r="H19" s="142">
        <f t="shared" ref="H19" si="4">G19/(1+0.1)</f>
        <v>0</v>
      </c>
      <c r="I19" s="142">
        <f t="shared" ref="I19" si="5">INT(H19/3*2)</f>
        <v>0</v>
      </c>
      <c r="J19" s="154"/>
      <c r="K19" s="155"/>
      <c r="L19" s="153"/>
      <c r="M19" s="146">
        <f t="shared" ref="M19" si="6">L19/(1+0.1)</f>
        <v>0</v>
      </c>
      <c r="N19" s="146">
        <f t="shared" ref="N19" si="7">INT(M19/3*2)</f>
        <v>0</v>
      </c>
    </row>
    <row r="20" spans="1:14" ht="21" customHeight="1">
      <c r="A20" s="156"/>
      <c r="B20" s="157"/>
      <c r="C20" s="230" t="s">
        <v>139</v>
      </c>
      <c r="D20" s="230"/>
      <c r="E20" s="230"/>
      <c r="F20" s="231"/>
      <c r="G20" s="158"/>
      <c r="H20" s="158"/>
      <c r="I20" s="158">
        <f>SUM(I10:I18)</f>
        <v>27533332</v>
      </c>
      <c r="J20" s="159"/>
      <c r="K20" s="245"/>
      <c r="L20" s="168"/>
      <c r="M20" s="168"/>
      <c r="N20" s="168">
        <f>M21*2/3</f>
        <v>27533333.333333332</v>
      </c>
    </row>
    <row r="21" spans="1:14" ht="21" customHeight="1">
      <c r="A21" s="160"/>
      <c r="B21" s="161"/>
      <c r="C21" s="232"/>
      <c r="D21" s="232"/>
      <c r="E21" s="232"/>
      <c r="F21" s="233"/>
      <c r="G21" s="162">
        <f>SUM(G10:G18)</f>
        <v>45430000</v>
      </c>
      <c r="H21" s="162">
        <f>SUM(H10:H18)</f>
        <v>41300000</v>
      </c>
      <c r="I21" s="162">
        <f>IF(H21*2/3&gt;10000000,10000000,ROUNDDOWN(H21*2/3,-3))</f>
        <v>10000000</v>
      </c>
      <c r="J21" s="163"/>
      <c r="K21" s="246"/>
      <c r="L21" s="169">
        <f>SUM(L10:L18)</f>
        <v>45430000</v>
      </c>
      <c r="M21" s="169">
        <f>SUM(M10:M18)</f>
        <v>41300000</v>
      </c>
      <c r="N21" s="169">
        <f>IF(M21*2/3&gt;10000000,10000000,ROUNDDOWN(M21*2/3,-3))</f>
        <v>10000000</v>
      </c>
    </row>
    <row r="22" spans="1:14" ht="21" customHeight="1">
      <c r="A22" s="164"/>
      <c r="B22" s="165"/>
      <c r="C22" s="234"/>
      <c r="D22" s="234"/>
      <c r="E22" s="234"/>
      <c r="F22" s="235"/>
      <c r="G22" s="166" t="s">
        <v>140</v>
      </c>
      <c r="H22" s="166" t="s">
        <v>141</v>
      </c>
      <c r="I22" s="166" t="s">
        <v>142</v>
      </c>
      <c r="J22" s="167"/>
      <c r="K22" s="247"/>
      <c r="L22" s="170" t="s">
        <v>143</v>
      </c>
      <c r="M22" s="170" t="s">
        <v>141</v>
      </c>
      <c r="N22" s="170" t="s">
        <v>142</v>
      </c>
    </row>
  </sheetData>
  <mergeCells count="8">
    <mergeCell ref="A2:B2"/>
    <mergeCell ref="M4:N4"/>
    <mergeCell ref="C20:F22"/>
    <mergeCell ref="A7:A9"/>
    <mergeCell ref="E4:J4"/>
    <mergeCell ref="D5:J5"/>
    <mergeCell ref="K5:N5"/>
    <mergeCell ref="K20:K22"/>
  </mergeCells>
  <phoneticPr fontId="1"/>
  <hyperlinks>
    <hyperlink ref="P2" location="INDEX!A1" display="INDEXへ" xr:uid="{5D336F19-25D8-4F8E-9A57-4C17F912C7AB}"/>
  </hyperlinks>
  <pageMargins left="0.9055118110236221" right="0.31496062992125984" top="0.74803149606299213" bottom="0.74803149606299213" header="0.31496062992125984" footer="0.31496062992125984"/>
  <pageSetup paperSize="9" scale="51" orientation="portrait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0449-8108-44A2-890F-7B213372C84E}">
  <sheetPr>
    <tabColor theme="2" tint="-9.9978637043366805E-2"/>
  </sheetPr>
  <dimension ref="A1:K50"/>
  <sheetViews>
    <sheetView showGridLines="0" showZeros="0" view="pageBreakPreview" topLeftCell="A25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62</v>
      </c>
      <c r="C2" s="301"/>
      <c r="D2" s="301"/>
      <c r="E2" s="301"/>
      <c r="F2" s="301"/>
      <c r="G2" s="301"/>
      <c r="H2" s="301"/>
      <c r="I2" s="16"/>
      <c r="J2" s="186" t="s">
        <v>165</v>
      </c>
    </row>
    <row r="3" spans="1:11" ht="18" customHeight="1" thickBot="1">
      <c r="G3" s="38" t="s">
        <v>79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80</v>
      </c>
      <c r="H4" s="95" t="s">
        <v>201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(4)'!B6</f>
        <v>ISCO</v>
      </c>
      <c r="C6" s="18" t="s">
        <v>60</v>
      </c>
      <c r="D6" s="18"/>
      <c r="E6" s="18"/>
      <c r="F6" s="18"/>
      <c r="G6" s="18"/>
      <c r="H6" s="18"/>
    </row>
    <row r="7" spans="1:11" ht="18" customHeight="1">
      <c r="B7" s="279" t="str">
        <f>'④見積書 (4)'!B7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(4)'!B8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280" t="str">
        <f>'④見積書 (4)'!G9</f>
        <v>ベンダー④</v>
      </c>
      <c r="H9" s="280"/>
    </row>
    <row r="10" spans="1:11" ht="18" customHeight="1">
      <c r="B10" s="255" t="s">
        <v>69</v>
      </c>
      <c r="C10" s="256"/>
      <c r="D10" s="18"/>
      <c r="E10" s="18"/>
      <c r="G10" s="280" t="str">
        <f>'④見積書 (4)'!G10</f>
        <v>〒900-0000</v>
      </c>
      <c r="H10" s="280"/>
    </row>
    <row r="11" spans="1:11" ht="18" customHeight="1">
      <c r="B11" s="257" t="s">
        <v>70</v>
      </c>
      <c r="C11" s="258"/>
      <c r="D11" s="18"/>
      <c r="E11" s="17"/>
      <c r="F11" s="99" t="str">
        <f>'④見積書 (4)'!F11</f>
        <v>住所：</v>
      </c>
      <c r="G11" s="285" t="str">
        <f>'④見積書 (4)'!G11</f>
        <v>沖縄県那覇市</v>
      </c>
      <c r="H11" s="285"/>
    </row>
    <row r="12" spans="1:11" ht="18" customHeight="1">
      <c r="B12" s="281">
        <f>H42</f>
        <v>3630000</v>
      </c>
      <c r="C12" s="281"/>
      <c r="D12" s="18"/>
      <c r="E12" s="18"/>
      <c r="F12" s="99" t="str">
        <f>'④見積書 (4)'!F12</f>
        <v>電話：</v>
      </c>
      <c r="G12" s="280">
        <f>'④見積書 (4)'!G12</f>
        <v>0</v>
      </c>
      <c r="H12" s="280"/>
    </row>
    <row r="13" spans="1:11" ht="18" customHeight="1">
      <c r="B13" s="21"/>
      <c r="C13" s="279"/>
      <c r="D13" s="279"/>
      <c r="E13" s="279"/>
      <c r="F13" s="99" t="str">
        <f>'④見積書 (4)'!F13</f>
        <v>メール：</v>
      </c>
      <c r="G13" s="280" t="str">
        <f>'④見積書 (4)'!G13</f>
        <v>*****@**********</v>
      </c>
      <c r="H13" s="280"/>
    </row>
    <row r="14" spans="1:11" ht="18" customHeight="1">
      <c r="B14" s="22" t="s">
        <v>35</v>
      </c>
      <c r="C14" s="193" t="str">
        <f>'④見積書 (4)'!C14</f>
        <v>2025/n/nn</v>
      </c>
      <c r="D14" s="29"/>
      <c r="E14" s="18"/>
      <c r="F14" s="99" t="str">
        <f>'④見積書 (4)'!F14</f>
        <v>担当者：</v>
      </c>
      <c r="G14" s="280" t="str">
        <f>'④見積書 (4)'!G14</f>
        <v>○○</v>
      </c>
      <c r="H14" s="280"/>
    </row>
    <row r="15" spans="1:11" ht="18" customHeight="1">
      <c r="B15" s="22" t="s">
        <v>36</v>
      </c>
      <c r="C15" s="195" t="str">
        <f>'④見積書 (4)'!C15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2" t="s">
        <v>37</v>
      </c>
      <c r="C16" s="194" t="str">
        <f>'④見積書 (4)'!C16</f>
        <v>2025/n/nn</v>
      </c>
      <c r="D16" s="302" t="str">
        <f>'④見積書 (4)'!$D$16</f>
        <v>件名：TEST④</v>
      </c>
      <c r="E16" s="303"/>
      <c r="F16" s="303"/>
      <c r="G16" s="303"/>
      <c r="H16" s="303"/>
    </row>
    <row r="17" spans="1:8" ht="18" customHeight="1">
      <c r="B17" s="22" t="s">
        <v>38</v>
      </c>
      <c r="C17" s="196" t="str">
        <f>'④見積書 (4)'!C17</f>
        <v>〇〇〇ホテル　１F受付</v>
      </c>
      <c r="D17" s="304"/>
      <c r="E17" s="305"/>
      <c r="F17" s="305"/>
      <c r="G17" s="305"/>
      <c r="H17" s="305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(4)'!A19</f>
        <v>0</v>
      </c>
      <c r="B19" s="33" t="str">
        <f>'④見積書 (4)'!B19</f>
        <v>費目</v>
      </c>
      <c r="C19" s="34" t="str">
        <f>'④見積書 (4)'!C19</f>
        <v>細節</v>
      </c>
      <c r="D19" s="20" t="str">
        <f>'④見積書 (4)'!D19</f>
        <v>内容（サービス・機器等）</v>
      </c>
      <c r="E19" s="20" t="str">
        <f>'④見積書 (4)'!E19</f>
        <v>数量</v>
      </c>
      <c r="F19" s="20" t="str">
        <f>'④見積書 (4)'!F19</f>
        <v>単位</v>
      </c>
      <c r="G19" s="32" t="str">
        <f>'④見積書 (4)'!G19</f>
        <v>単価（税抜）</v>
      </c>
      <c r="H19" s="20" t="str">
        <f>'④見積書 (4)'!H19</f>
        <v>金額（税抜）</v>
      </c>
    </row>
    <row r="20" spans="1:8" ht="18" customHeight="1">
      <c r="A20" s="282" t="str">
        <f>'④見積書 (4)'!A20</f>
        <v>記
載
例</v>
      </c>
      <c r="B20" s="36" t="str">
        <f>'④見積書 (4)'!B20</f>
        <v>ア.①備品</v>
      </c>
      <c r="C20" s="37" t="str">
        <f>'④見積書 (4)'!C20</f>
        <v>備品購入費</v>
      </c>
      <c r="D20" s="28" t="str">
        <f>'④見積書 (4)'!D20</f>
        <v>製造業務用タブレット</v>
      </c>
      <c r="E20" s="27">
        <f>'④見積書 (4)'!E20</f>
        <v>5</v>
      </c>
      <c r="F20" s="27" t="str">
        <f>'④見積書 (4)'!F20</f>
        <v>台</v>
      </c>
      <c r="G20" s="40">
        <f>'④見積書 (4)'!G20</f>
        <v>50000</v>
      </c>
      <c r="H20" s="40">
        <f>'④見積書 (4)'!H20</f>
        <v>250000</v>
      </c>
    </row>
    <row r="21" spans="1:8" ht="18" customHeight="1">
      <c r="A21" s="283"/>
      <c r="B21" s="36" t="str">
        <f>'④見積書 (4)'!B21</f>
        <v>ア.①備品</v>
      </c>
      <c r="C21" s="37" t="str">
        <f>'④見積書 (4)'!C21</f>
        <v>備品購入費</v>
      </c>
      <c r="D21" s="28" t="str">
        <f>'④見積書 (4)'!D21</f>
        <v>自動チェックイン機</v>
      </c>
      <c r="E21" s="27">
        <f>'④見積書 (4)'!E21</f>
        <v>1</v>
      </c>
      <c r="F21" s="27" t="str">
        <f>'④見積書 (4)'!F21</f>
        <v>式</v>
      </c>
      <c r="G21" s="40">
        <f>'④見積書 (4)'!G21</f>
        <v>2500000</v>
      </c>
      <c r="H21" s="40">
        <f>'④見積書 (4)'!H21</f>
        <v>2500000</v>
      </c>
    </row>
    <row r="22" spans="1:8" ht="18" customHeight="1">
      <c r="A22" s="283"/>
      <c r="B22" s="36" t="str">
        <f>'④見積書 (4)'!B22</f>
        <v>ア.③改良費</v>
      </c>
      <c r="C22" s="37" t="str">
        <f>'④見積書 (4)'!C22</f>
        <v>委託料</v>
      </c>
      <c r="D22" s="28" t="str">
        <f>'④見積書 (4)'!D22</f>
        <v>GoogleCloudサービス</v>
      </c>
      <c r="E22" s="27">
        <f>'④見積書 (4)'!E22</f>
        <v>7</v>
      </c>
      <c r="F22" s="27" t="str">
        <f>'④見積書 (4)'!F22</f>
        <v>月</v>
      </c>
      <c r="G22" s="40">
        <f>'④見積書 (4)'!G22</f>
        <v>15000</v>
      </c>
      <c r="H22" s="40">
        <f>'④見積書 (4)'!H22</f>
        <v>105000</v>
      </c>
    </row>
    <row r="23" spans="1:8" ht="18" customHeight="1">
      <c r="A23" s="283"/>
      <c r="B23" s="36" t="str">
        <f>'④見積書 (4)'!B23</f>
        <v>ウ.①施設整備費</v>
      </c>
      <c r="C23" s="37" t="str">
        <f>'④見積書 (4)'!C23</f>
        <v>委託料</v>
      </c>
      <c r="D23" s="28" t="str">
        <f>'④見積書 (4)'!D23</f>
        <v>自動チェックイン機設置駆体</v>
      </c>
      <c r="E23" s="27">
        <f>'④見積書 (4)'!E23</f>
        <v>1</v>
      </c>
      <c r="F23" s="27" t="str">
        <f>'④見積書 (4)'!F23</f>
        <v>式</v>
      </c>
      <c r="G23" s="40">
        <f>'④見積書 (4)'!G23</f>
        <v>30000</v>
      </c>
      <c r="H23" s="40">
        <f>'④見積書 (4)'!H23</f>
        <v>30000</v>
      </c>
    </row>
    <row r="24" spans="1:8" ht="18" customHeight="1" thickBot="1">
      <c r="A24" s="284"/>
      <c r="B24" s="48" t="str">
        <f>'④見積書 (4)'!B24</f>
        <v>ウ.③運搬費</v>
      </c>
      <c r="C24" s="49" t="str">
        <f>'④見積書 (4)'!C24</f>
        <v>役務費：通信運搬費</v>
      </c>
      <c r="D24" s="50" t="str">
        <f>'④見積書 (4)'!D24</f>
        <v>自動チェックイン機運搬</v>
      </c>
      <c r="E24" s="51">
        <f>'④見積書 (4)'!E24</f>
        <v>1</v>
      </c>
      <c r="F24" s="51" t="str">
        <f>'④見積書 (4)'!F24</f>
        <v>式</v>
      </c>
      <c r="G24" s="52">
        <f>'④見積書 (4)'!G24</f>
        <v>25000</v>
      </c>
      <c r="H24" s="52">
        <f>'④見積書 (4)'!H24</f>
        <v>25000</v>
      </c>
    </row>
    <row r="25" spans="1:8" ht="25.5" customHeight="1" thickTop="1">
      <c r="A25" s="54">
        <f>'④見積書 (4)'!A25</f>
        <v>1</v>
      </c>
      <c r="B25" s="175" t="str">
        <f>'④見積書 (4)'!B25</f>
        <v>ア.①備品</v>
      </c>
      <c r="C25" s="176" t="str">
        <f>'④見積書 (4)'!C25</f>
        <v>備品購入費</v>
      </c>
      <c r="D25" s="181" t="str">
        <f>'④見積書 (4)'!D25</f>
        <v>TEST4</v>
      </c>
      <c r="E25" s="46">
        <f>'④見積書 (4)'!E25</f>
        <v>1</v>
      </c>
      <c r="F25" s="46" t="str">
        <f>'④見積書 (4)'!F25</f>
        <v>式</v>
      </c>
      <c r="G25" s="47">
        <f>'④見積書 (4)'!G25</f>
        <v>3000000</v>
      </c>
      <c r="H25" s="47">
        <f>'④見積書 (4)'!H25</f>
        <v>3000000</v>
      </c>
    </row>
    <row r="26" spans="1:8" ht="25.5" customHeight="1">
      <c r="A26" s="55">
        <f>'④見積書 (4)'!A26</f>
        <v>2</v>
      </c>
      <c r="B26" s="177" t="str">
        <f>'④見積書 (4)'!B26</f>
        <v>ウ.③運搬費</v>
      </c>
      <c r="C26" s="178" t="str">
        <f>'④見積書 (4)'!C26</f>
        <v>役務費：通信運搬費</v>
      </c>
      <c r="D26" s="181" t="str">
        <f>'④見積書 (4)'!D26</f>
        <v>TEST4</v>
      </c>
      <c r="E26" s="20">
        <f>'④見積書 (4)'!E26</f>
        <v>1</v>
      </c>
      <c r="F26" s="20" t="str">
        <f>'④見積書 (4)'!F26</f>
        <v>式</v>
      </c>
      <c r="G26" s="41">
        <f>'④見積書 (4)'!G26</f>
        <v>300000</v>
      </c>
      <c r="H26" s="41">
        <f>'④見積書 (4)'!H26</f>
        <v>300000</v>
      </c>
    </row>
    <row r="27" spans="1:8" ht="25.5" customHeight="1">
      <c r="A27" s="55">
        <f>'④見積書 (4)'!A27</f>
        <v>3</v>
      </c>
      <c r="B27" s="177">
        <f>'④見積書 (4)'!B27</f>
        <v>0</v>
      </c>
      <c r="C27" s="178" t="str">
        <f>'④見積書 (4)'!C27</f>
        <v/>
      </c>
      <c r="D27" s="181">
        <f>'④見積書 (4)'!D27</f>
        <v>0</v>
      </c>
      <c r="E27" s="20">
        <f>'④見積書 (4)'!E27</f>
        <v>0</v>
      </c>
      <c r="F27" s="20">
        <f>'④見積書 (4)'!F27</f>
        <v>0</v>
      </c>
      <c r="G27" s="41">
        <f>'④見積書 (4)'!G27</f>
        <v>0</v>
      </c>
      <c r="H27" s="41">
        <f>'④見積書 (4)'!H27</f>
        <v>0</v>
      </c>
    </row>
    <row r="28" spans="1:8" ht="25.5" customHeight="1">
      <c r="A28" s="54">
        <f>'④見積書 (4)'!A28</f>
        <v>4</v>
      </c>
      <c r="B28" s="177">
        <f>'④見積書 (4)'!B28</f>
        <v>0</v>
      </c>
      <c r="C28" s="178" t="str">
        <f>'④見積書 (4)'!C28</f>
        <v/>
      </c>
      <c r="D28" s="181">
        <f>'④見積書 (4)'!D28</f>
        <v>0</v>
      </c>
      <c r="E28" s="20">
        <f>'④見積書 (4)'!E28</f>
        <v>0</v>
      </c>
      <c r="F28" s="20">
        <f>'④見積書 (4)'!F28</f>
        <v>0</v>
      </c>
      <c r="G28" s="41">
        <f>'④見積書 (4)'!G28</f>
        <v>0</v>
      </c>
      <c r="H28" s="41">
        <f>'④見積書 (4)'!H28</f>
        <v>0</v>
      </c>
    </row>
    <row r="29" spans="1:8" ht="25.5" customHeight="1">
      <c r="A29" s="55">
        <f>'④見積書 (4)'!A29</f>
        <v>5</v>
      </c>
      <c r="B29" s="177">
        <f>'④見積書 (4)'!B29</f>
        <v>0</v>
      </c>
      <c r="C29" s="178" t="str">
        <f>'④見積書 (4)'!C29</f>
        <v/>
      </c>
      <c r="D29" s="181">
        <f>'④見積書 (4)'!D29</f>
        <v>0</v>
      </c>
      <c r="E29" s="20">
        <f>'④見積書 (4)'!E29</f>
        <v>0</v>
      </c>
      <c r="F29" s="20">
        <f>'④見積書 (4)'!F29</f>
        <v>0</v>
      </c>
      <c r="G29" s="41">
        <f>'④見積書 (4)'!G29</f>
        <v>0</v>
      </c>
      <c r="H29" s="41">
        <f>'④見積書 (4)'!H29</f>
        <v>0</v>
      </c>
    </row>
    <row r="30" spans="1:8" ht="25.5" customHeight="1">
      <c r="A30" s="55">
        <f>'④見積書 (4)'!A30</f>
        <v>6</v>
      </c>
      <c r="B30" s="177">
        <f>'④見積書 (4)'!B30</f>
        <v>0</v>
      </c>
      <c r="C30" s="178" t="str">
        <f>'④見積書 (4)'!C30</f>
        <v/>
      </c>
      <c r="D30" s="181">
        <f>'④見積書 (4)'!D30</f>
        <v>0</v>
      </c>
      <c r="E30" s="20">
        <f>'④見積書 (4)'!E30</f>
        <v>0</v>
      </c>
      <c r="F30" s="20">
        <f>'④見積書 (4)'!F30</f>
        <v>0</v>
      </c>
      <c r="G30" s="41">
        <f>'④見積書 (4)'!G30</f>
        <v>0</v>
      </c>
      <c r="H30" s="41">
        <f>'④見積書 (4)'!H30</f>
        <v>0</v>
      </c>
    </row>
    <row r="31" spans="1:8" ht="25.5" customHeight="1">
      <c r="A31" s="54">
        <f>'④見積書 (4)'!A31</f>
        <v>7</v>
      </c>
      <c r="B31" s="177">
        <f>'④見積書 (4)'!B31</f>
        <v>0</v>
      </c>
      <c r="C31" s="178" t="str">
        <f>'④見積書 (4)'!C31</f>
        <v/>
      </c>
      <c r="D31" s="181">
        <f>'④見積書 (4)'!D31</f>
        <v>0</v>
      </c>
      <c r="E31" s="20">
        <f>'④見積書 (4)'!E31</f>
        <v>0</v>
      </c>
      <c r="F31" s="20">
        <f>'④見積書 (4)'!F31</f>
        <v>0</v>
      </c>
      <c r="G31" s="41">
        <f>'④見積書 (4)'!G31</f>
        <v>0</v>
      </c>
      <c r="H31" s="41">
        <f>'④見積書 (4)'!H31</f>
        <v>0</v>
      </c>
    </row>
    <row r="32" spans="1:8" ht="25.5" customHeight="1">
      <c r="A32" s="55">
        <f>'④見積書 (4)'!A32</f>
        <v>8</v>
      </c>
      <c r="B32" s="177">
        <f>'④見積書 (4)'!B32</f>
        <v>0</v>
      </c>
      <c r="C32" s="178" t="str">
        <f>'④見積書 (4)'!C32</f>
        <v/>
      </c>
      <c r="D32" s="181">
        <f>'④見積書 (4)'!D32</f>
        <v>0</v>
      </c>
      <c r="E32" s="20">
        <f>'④見積書 (4)'!E32</f>
        <v>0</v>
      </c>
      <c r="F32" s="20">
        <f>'④見積書 (4)'!F32</f>
        <v>0</v>
      </c>
      <c r="G32" s="41">
        <f>'④見積書 (4)'!G32</f>
        <v>0</v>
      </c>
      <c r="H32" s="41">
        <f>'④見積書 (4)'!H32</f>
        <v>0</v>
      </c>
    </row>
    <row r="33" spans="1:8" ht="25.5" customHeight="1">
      <c r="A33" s="55">
        <f>'④見積書 (4)'!A33</f>
        <v>9</v>
      </c>
      <c r="B33" s="177">
        <f>'④見積書 (4)'!B33</f>
        <v>0</v>
      </c>
      <c r="C33" s="178" t="str">
        <f>'④見積書 (4)'!C33</f>
        <v/>
      </c>
      <c r="D33" s="181">
        <f>'④見積書 (4)'!D33</f>
        <v>0</v>
      </c>
      <c r="E33" s="20">
        <f>'④見積書 (4)'!E33</f>
        <v>0</v>
      </c>
      <c r="F33" s="20">
        <f>'④見積書 (4)'!F33</f>
        <v>0</v>
      </c>
      <c r="G33" s="41">
        <f>'④見積書 (4)'!G33</f>
        <v>0</v>
      </c>
      <c r="H33" s="41">
        <f>'④見積書 (4)'!H33</f>
        <v>0</v>
      </c>
    </row>
    <row r="34" spans="1:8" ht="25.5" customHeight="1">
      <c r="A34" s="54">
        <f>'④見積書 (4)'!A34</f>
        <v>10</v>
      </c>
      <c r="B34" s="177">
        <f>'④見積書 (4)'!B34</f>
        <v>0</v>
      </c>
      <c r="C34" s="178" t="str">
        <f>'④見積書 (4)'!C34</f>
        <v/>
      </c>
      <c r="D34" s="181">
        <f>'④見積書 (4)'!D34</f>
        <v>0</v>
      </c>
      <c r="E34" s="20">
        <f>'④見積書 (4)'!E34</f>
        <v>0</v>
      </c>
      <c r="F34" s="20">
        <f>'④見積書 (4)'!F34</f>
        <v>0</v>
      </c>
      <c r="G34" s="41">
        <f>'④見積書 (4)'!G34</f>
        <v>0</v>
      </c>
      <c r="H34" s="41">
        <f>'④見積書 (4)'!H34</f>
        <v>0</v>
      </c>
    </row>
    <row r="35" spans="1:8" ht="25.5" customHeight="1">
      <c r="A35" s="55">
        <f>'④見積書 (4)'!A35</f>
        <v>11</v>
      </c>
      <c r="B35" s="177">
        <f>'④見積書 (4)'!B35</f>
        <v>0</v>
      </c>
      <c r="C35" s="178" t="str">
        <f>'④見積書 (4)'!C35</f>
        <v/>
      </c>
      <c r="D35" s="181">
        <f>'④見積書 (4)'!D35</f>
        <v>0</v>
      </c>
      <c r="E35" s="20">
        <f>'④見積書 (4)'!E35</f>
        <v>0</v>
      </c>
      <c r="F35" s="20">
        <f>'④見積書 (4)'!F35</f>
        <v>0</v>
      </c>
      <c r="G35" s="41">
        <f>'④見積書 (4)'!G35</f>
        <v>0</v>
      </c>
      <c r="H35" s="41">
        <f>'④見積書 (4)'!H35</f>
        <v>0</v>
      </c>
    </row>
    <row r="36" spans="1:8" ht="25.5" customHeight="1">
      <c r="A36" s="55">
        <f>'④見積書 (4)'!A36</f>
        <v>12</v>
      </c>
      <c r="B36" s="177">
        <f>'④見積書 (4)'!B36</f>
        <v>0</v>
      </c>
      <c r="C36" s="178" t="str">
        <f>'④見積書 (4)'!C36</f>
        <v/>
      </c>
      <c r="D36" s="181">
        <f>'④見積書 (4)'!D36</f>
        <v>0</v>
      </c>
      <c r="E36" s="20">
        <f>'④見積書 (4)'!E36</f>
        <v>0</v>
      </c>
      <c r="F36" s="20">
        <f>'④見積書 (4)'!F36</f>
        <v>0</v>
      </c>
      <c r="G36" s="41">
        <f>'④見積書 (4)'!G36</f>
        <v>0</v>
      </c>
      <c r="H36" s="41">
        <f>'④見積書 (4)'!H36</f>
        <v>0</v>
      </c>
    </row>
    <row r="37" spans="1:8" ht="25.5" customHeight="1">
      <c r="A37" s="54">
        <f>'④見積書 (4)'!A37</f>
        <v>13</v>
      </c>
      <c r="B37" s="177">
        <f>'④見積書 (4)'!B37</f>
        <v>0</v>
      </c>
      <c r="C37" s="178" t="str">
        <f>'④見積書 (4)'!C37</f>
        <v/>
      </c>
      <c r="D37" s="181">
        <f>'④見積書 (4)'!D37</f>
        <v>0</v>
      </c>
      <c r="E37" s="20">
        <f>'④見積書 (4)'!E37</f>
        <v>0</v>
      </c>
      <c r="F37" s="20">
        <f>'④見積書 (4)'!F37</f>
        <v>0</v>
      </c>
      <c r="G37" s="41">
        <f>'④見積書 (4)'!G37</f>
        <v>0</v>
      </c>
      <c r="H37" s="41">
        <f>'④見積書 (4)'!H37</f>
        <v>0</v>
      </c>
    </row>
    <row r="38" spans="1:8" ht="25.5" customHeight="1">
      <c r="A38" s="55">
        <f>'④見積書 (4)'!A38</f>
        <v>14</v>
      </c>
      <c r="B38" s="177">
        <f>'④見積書 (4)'!B38</f>
        <v>0</v>
      </c>
      <c r="C38" s="178" t="str">
        <f>'④見積書 (4)'!C38</f>
        <v/>
      </c>
      <c r="D38" s="181">
        <f>'④見積書 (4)'!D38</f>
        <v>0</v>
      </c>
      <c r="E38" s="20">
        <f>'④見積書 (4)'!E38</f>
        <v>0</v>
      </c>
      <c r="F38" s="20">
        <f>'④見積書 (4)'!F38</f>
        <v>0</v>
      </c>
      <c r="G38" s="41">
        <f>'④見積書 (4)'!G38</f>
        <v>0</v>
      </c>
      <c r="H38" s="41">
        <f>'④見積書 (4)'!H38</f>
        <v>0</v>
      </c>
    </row>
    <row r="39" spans="1:8" ht="25.5" customHeight="1">
      <c r="A39" s="55">
        <f>'④見積書 (4)'!A39</f>
        <v>15</v>
      </c>
      <c r="B39" s="177">
        <f>'④見積書 (4)'!B39</f>
        <v>0</v>
      </c>
      <c r="C39" s="178" t="str">
        <f>'④見積書 (4)'!C39</f>
        <v/>
      </c>
      <c r="D39" s="181">
        <f>'④見積書 (4)'!D39</f>
        <v>0</v>
      </c>
      <c r="E39" s="20">
        <f>'④見積書 (4)'!E39</f>
        <v>0</v>
      </c>
      <c r="F39" s="20">
        <f>'④見積書 (4)'!F39</f>
        <v>0</v>
      </c>
      <c r="G39" s="41">
        <f>'④見積書 (4)'!G39</f>
        <v>0</v>
      </c>
      <c r="H39" s="41">
        <f>'④見積書 (4)'!H39</f>
        <v>0</v>
      </c>
    </row>
    <row r="40" spans="1:8" ht="25.5" customHeight="1">
      <c r="B40" s="24"/>
      <c r="C40" s="24"/>
      <c r="D40" s="291"/>
      <c r="E40" s="291"/>
      <c r="F40" s="18"/>
      <c r="G40" s="20" t="s">
        <v>27</v>
      </c>
      <c r="H40" s="42">
        <f>'④見積書 (4)'!H40</f>
        <v>3300000</v>
      </c>
    </row>
    <row r="41" spans="1:8" ht="25.5" customHeight="1">
      <c r="B41" s="25"/>
      <c r="C41" s="26"/>
      <c r="D41" s="290"/>
      <c r="E41" s="290"/>
      <c r="F41" s="18"/>
      <c r="G41" s="20" t="s">
        <v>58</v>
      </c>
      <c r="H41" s="42">
        <f>'④見積書 (4)'!H41</f>
        <v>330000</v>
      </c>
    </row>
    <row r="42" spans="1:8" ht="25.5" customHeight="1">
      <c r="B42" s="25"/>
      <c r="C42" s="26"/>
      <c r="D42" s="290"/>
      <c r="E42" s="290"/>
      <c r="F42" s="18"/>
      <c r="G42" s="20" t="s">
        <v>59</v>
      </c>
      <c r="H42" s="42">
        <f>'④見積書 (4)'!H42</f>
        <v>3630000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91342D9A-84BE-4CDF-9A7F-E24D2A8ECF0D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0AE5A-F412-4424-A722-A40C3AE728E1}">
  <sheetPr>
    <tabColor theme="2" tint="-9.9978637043366805E-2"/>
  </sheetPr>
  <dimension ref="A1:K35"/>
  <sheetViews>
    <sheetView showGridLines="0" view="pageBreakPreview" zoomScale="75" zoomScaleNormal="100" zoomScaleSheetLayoutView="75" workbookViewId="0">
      <selection activeCell="K3" sqref="K3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11" t="s">
        <v>23</v>
      </c>
      <c r="B1" s="311"/>
      <c r="C1" s="311"/>
      <c r="D1" s="311"/>
      <c r="E1" s="311"/>
      <c r="F1" s="311"/>
      <c r="G1" s="311"/>
      <c r="H1" s="311"/>
      <c r="I1" s="311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12" t="str">
        <f>C20</f>
        <v>2025/n/nn</v>
      </c>
      <c r="I3" s="312"/>
      <c r="K3" s="199" t="s">
        <v>165</v>
      </c>
    </row>
    <row r="4" spans="1:11" ht="16" customHeight="1"/>
    <row r="5" spans="1:11" ht="16" customHeight="1">
      <c r="A5" s="310" t="str">
        <f>'④見積書 (4)'!G9</f>
        <v>ベンダー④</v>
      </c>
      <c r="B5" s="310"/>
      <c r="C5" s="200" t="s">
        <v>87</v>
      </c>
    </row>
    <row r="6" spans="1:11" ht="16" customHeight="1"/>
    <row r="7" spans="1:11" ht="16" customHeight="1">
      <c r="F7" s="197" t="str">
        <f>'④見積書 (4)'!B6</f>
        <v>ISCO</v>
      </c>
    </row>
    <row r="8" spans="1:11" ht="16" customHeight="1">
      <c r="F8" s="197" t="str">
        <f>'④見積書 (4)'!B7</f>
        <v>〒900-0000</v>
      </c>
    </row>
    <row r="9" spans="1:11" ht="16" customHeight="1">
      <c r="F9" s="197" t="str">
        <f>'④見積書 (4)'!B8</f>
        <v>沖縄県那覇市旭町0-1-2△△ビル3F</v>
      </c>
    </row>
    <row r="10" spans="1:11" ht="16" customHeight="1">
      <c r="F10" s="197" t="s">
        <v>196</v>
      </c>
      <c r="G10" s="313" t="s">
        <v>197</v>
      </c>
      <c r="H10" s="313"/>
      <c r="I10" s="313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176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88</v>
      </c>
      <c r="C16" s="201" t="s">
        <v>152</v>
      </c>
      <c r="D16" s="201"/>
      <c r="E16" s="201"/>
      <c r="F16" s="201"/>
      <c r="G16" s="201"/>
    </row>
    <row r="17" spans="1:9" ht="16" customHeight="1">
      <c r="A17" s="200" t="s">
        <v>89</v>
      </c>
      <c r="C17" s="208">
        <f>'④見積書 (4)'!B12</f>
        <v>3630000</v>
      </c>
      <c r="D17" s="197" t="s">
        <v>96</v>
      </c>
    </row>
    <row r="18" spans="1:9" ht="16" customHeight="1">
      <c r="A18" s="200" t="s">
        <v>90</v>
      </c>
      <c r="C18" s="202" t="str">
        <f>'⑥発注書 (4)'!H3</f>
        <v>2025/n/nn</v>
      </c>
    </row>
    <row r="19" spans="1:9" ht="16" customHeight="1">
      <c r="A19" s="200" t="s">
        <v>91</v>
      </c>
      <c r="C19" s="202" t="str">
        <f>'④見積書 (4)'!$C$14</f>
        <v>2025/n/nn</v>
      </c>
    </row>
    <row r="20" spans="1:9" ht="16" customHeight="1">
      <c r="A20" s="200" t="s">
        <v>92</v>
      </c>
      <c r="C20" s="202" t="str">
        <f>'➆納品書 (4)'!H2</f>
        <v>2025/n/nn</v>
      </c>
    </row>
    <row r="21" spans="1:9" ht="16" customHeight="1">
      <c r="A21" s="200" t="s">
        <v>93</v>
      </c>
      <c r="C21" s="197" t="str">
        <f>C20</f>
        <v>2025/n/nn</v>
      </c>
    </row>
    <row r="22" spans="1:9" ht="16" customHeight="1">
      <c r="A22" s="200" t="s">
        <v>94</v>
      </c>
      <c r="C22" s="197" t="s">
        <v>95</v>
      </c>
    </row>
    <row r="23" spans="1:9" ht="16" customHeight="1"/>
    <row r="24" spans="1:9" ht="16" customHeight="1">
      <c r="A24" s="310" t="s">
        <v>25</v>
      </c>
      <c r="B24" s="310"/>
      <c r="C24" s="310"/>
      <c r="D24" s="310"/>
      <c r="E24" s="310"/>
      <c r="F24" s="310"/>
      <c r="G24" s="310"/>
      <c r="H24" s="310"/>
      <c r="I24" s="310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G10:I10"/>
    <mergeCell ref="A24:I24"/>
  </mergeCells>
  <phoneticPr fontId="1"/>
  <hyperlinks>
    <hyperlink ref="K3" location="INDEX!A1" display="INDEXへ" xr:uid="{BCC8CE16-6CCA-4EED-A269-96DC28C9AB3D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1EC83-05AF-4A85-8DF9-5AE6D81B3DA9}">
  <sheetPr>
    <tabColor theme="2" tint="-9.9978637043366805E-2"/>
  </sheetPr>
  <dimension ref="A1:K50"/>
  <sheetViews>
    <sheetView showGridLines="0" showZeros="0" view="pageBreakPreview" topLeftCell="A22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65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85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86</v>
      </c>
      <c r="H4" s="95" t="s">
        <v>203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(4)'!B6</f>
        <v>ISCO</v>
      </c>
      <c r="C6" s="18" t="str">
        <f>'④見積書 (4)'!C6</f>
        <v>御中</v>
      </c>
      <c r="D6" s="18">
        <f>'④見積書 (4)'!D6</f>
        <v>0</v>
      </c>
      <c r="E6" s="18">
        <f>'④見積書 (4)'!E6</f>
        <v>0</v>
      </c>
      <c r="F6" s="18"/>
      <c r="G6" s="18"/>
      <c r="H6" s="18"/>
    </row>
    <row r="7" spans="1:11" ht="18" customHeight="1">
      <c r="B7" s="279" t="str">
        <f>'④見積書 (4)'!B7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(4)'!B8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280" t="str">
        <f>'④見積書 (4)'!G9</f>
        <v>ベンダー④</v>
      </c>
      <c r="H9" s="280"/>
    </row>
    <row r="10" spans="1:11" ht="18" customHeight="1">
      <c r="B10" s="255" t="s">
        <v>76</v>
      </c>
      <c r="C10" s="256"/>
      <c r="D10" s="18"/>
      <c r="E10" s="18"/>
      <c r="G10" s="280" t="str">
        <f>'④見積書 (4)'!G10</f>
        <v>〒900-0000</v>
      </c>
      <c r="H10" s="280"/>
    </row>
    <row r="11" spans="1:11" ht="18" customHeight="1">
      <c r="B11" s="257" t="s">
        <v>73</v>
      </c>
      <c r="C11" s="258"/>
      <c r="D11" s="18"/>
      <c r="E11" s="17"/>
      <c r="F11" s="99" t="s">
        <v>111</v>
      </c>
      <c r="G11" s="280" t="str">
        <f>'④見積書 (4)'!G11</f>
        <v>沖縄県那覇市</v>
      </c>
      <c r="H11" s="280"/>
    </row>
    <row r="12" spans="1:11" ht="18" customHeight="1">
      <c r="B12" s="281">
        <f>H42</f>
        <v>3630000</v>
      </c>
      <c r="C12" s="281"/>
      <c r="D12" s="18"/>
      <c r="E12" s="18"/>
      <c r="F12" s="99" t="s">
        <v>32</v>
      </c>
      <c r="G12" s="280">
        <f>'④見積書 (4)'!G12</f>
        <v>0</v>
      </c>
      <c r="H12" s="280"/>
    </row>
    <row r="13" spans="1:11" ht="18" customHeight="1">
      <c r="B13" s="21"/>
      <c r="C13" s="279"/>
      <c r="D13" s="279"/>
      <c r="E13" s="279"/>
      <c r="F13" s="99" t="s">
        <v>112</v>
      </c>
      <c r="G13" s="280" t="str">
        <f>'④見積書 (4)'!G13</f>
        <v>*****@**********</v>
      </c>
      <c r="H13" s="280"/>
    </row>
    <row r="14" spans="1:11" ht="18" customHeight="1">
      <c r="B14" s="20" t="s">
        <v>35</v>
      </c>
      <c r="C14" s="193" t="str">
        <f>'④見積書 (4)'!$C$14</f>
        <v>2025/n/nn</v>
      </c>
      <c r="D14" s="29"/>
      <c r="E14" s="18"/>
      <c r="F14" s="99" t="s">
        <v>114</v>
      </c>
      <c r="G14" s="280" t="str">
        <f>'④見積書 (4)'!G14</f>
        <v>○○</v>
      </c>
      <c r="H14" s="280"/>
    </row>
    <row r="15" spans="1:11" ht="18" customHeight="1">
      <c r="B15" s="20" t="s">
        <v>36</v>
      </c>
      <c r="C15" s="194" t="str">
        <f>'④見積書 (4)'!C15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0" t="s">
        <v>37</v>
      </c>
      <c r="C16" s="194" t="str">
        <f>'④見積書 (4)'!C16</f>
        <v>2025/n/nn</v>
      </c>
      <c r="D16" s="306" t="str">
        <f>'④見積書 (4)'!$D$16</f>
        <v>件名：TEST④</v>
      </c>
      <c r="E16" s="307"/>
      <c r="F16" s="307"/>
      <c r="G16" s="307"/>
      <c r="H16" s="307"/>
    </row>
    <row r="17" spans="1:8" ht="18" customHeight="1" thickBot="1">
      <c r="B17" s="20" t="s">
        <v>38</v>
      </c>
      <c r="C17" s="193" t="str">
        <f>'④見積書 (4)'!C17</f>
        <v>〇〇〇ホテル　１F受付</v>
      </c>
      <c r="D17" s="308"/>
      <c r="E17" s="309"/>
      <c r="F17" s="309"/>
      <c r="G17" s="309"/>
      <c r="H17" s="30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(4)'!A19</f>
        <v>0</v>
      </c>
      <c r="B19" s="33" t="str">
        <f>'④見積書 (4)'!B19</f>
        <v>費目</v>
      </c>
      <c r="C19" s="34" t="str">
        <f>'④見積書 (4)'!C19</f>
        <v>細節</v>
      </c>
      <c r="D19" s="20" t="str">
        <f>'④見積書 (4)'!D19</f>
        <v>内容（サービス・機器等）</v>
      </c>
      <c r="E19" s="20" t="str">
        <f>'④見積書 (4)'!E19</f>
        <v>数量</v>
      </c>
      <c r="F19" s="20" t="str">
        <f>'④見積書 (4)'!F19</f>
        <v>単位</v>
      </c>
      <c r="G19" s="32" t="str">
        <f>'④見積書 (4)'!G19</f>
        <v>単価（税抜）</v>
      </c>
      <c r="H19" s="20" t="str">
        <f>'④見積書 (4)'!H19</f>
        <v>金額（税抜）</v>
      </c>
    </row>
    <row r="20" spans="1:8" ht="18" customHeight="1">
      <c r="A20" s="282" t="str">
        <f>'④見積書 (4)'!A20</f>
        <v>記
載
例</v>
      </c>
      <c r="B20" s="36" t="str">
        <f>'④見積書 (4)'!B20</f>
        <v>ア.①備品</v>
      </c>
      <c r="C20" s="37" t="str">
        <f>'④見積書 (4)'!C20</f>
        <v>備品購入費</v>
      </c>
      <c r="D20" s="28" t="str">
        <f>'④見積書 (4)'!D20</f>
        <v>製造業務用タブレット</v>
      </c>
      <c r="E20" s="27">
        <f>'④見積書 (4)'!E20</f>
        <v>5</v>
      </c>
      <c r="F20" s="27" t="str">
        <f>'④見積書 (4)'!F20</f>
        <v>台</v>
      </c>
      <c r="G20" s="40">
        <f>'④見積書 (4)'!G20</f>
        <v>50000</v>
      </c>
      <c r="H20" s="40">
        <f>'④見積書 (4)'!H20</f>
        <v>250000</v>
      </c>
    </row>
    <row r="21" spans="1:8" ht="18" customHeight="1">
      <c r="A21" s="283"/>
      <c r="B21" s="36" t="str">
        <f>'④見積書 (4)'!B21</f>
        <v>ア.①備品</v>
      </c>
      <c r="C21" s="37" t="str">
        <f>'④見積書 (4)'!C21</f>
        <v>備品購入費</v>
      </c>
      <c r="D21" s="28" t="str">
        <f>'④見積書 (4)'!D21</f>
        <v>自動チェックイン機</v>
      </c>
      <c r="E21" s="27">
        <f>'④見積書 (4)'!E21</f>
        <v>1</v>
      </c>
      <c r="F21" s="27" t="str">
        <f>'④見積書 (4)'!F21</f>
        <v>式</v>
      </c>
      <c r="G21" s="40">
        <f>'④見積書 (4)'!G21</f>
        <v>2500000</v>
      </c>
      <c r="H21" s="40">
        <f>'④見積書 (4)'!H21</f>
        <v>2500000</v>
      </c>
    </row>
    <row r="22" spans="1:8" ht="18" customHeight="1">
      <c r="A22" s="283"/>
      <c r="B22" s="36" t="str">
        <f>'④見積書 (4)'!B22</f>
        <v>ア.③改良費</v>
      </c>
      <c r="C22" s="37" t="str">
        <f>'④見積書 (4)'!C22</f>
        <v>委託料</v>
      </c>
      <c r="D22" s="28" t="str">
        <f>'④見積書 (4)'!D22</f>
        <v>GoogleCloudサービス</v>
      </c>
      <c r="E22" s="27">
        <f>'④見積書 (4)'!E22</f>
        <v>7</v>
      </c>
      <c r="F22" s="27" t="str">
        <f>'④見積書 (4)'!F22</f>
        <v>月</v>
      </c>
      <c r="G22" s="40">
        <f>'④見積書 (4)'!G22</f>
        <v>15000</v>
      </c>
      <c r="H22" s="40">
        <f>'④見積書 (4)'!H22</f>
        <v>105000</v>
      </c>
    </row>
    <row r="23" spans="1:8" ht="18" customHeight="1">
      <c r="A23" s="283"/>
      <c r="B23" s="36" t="str">
        <f>'④見積書 (4)'!B23</f>
        <v>ウ.①施設整備費</v>
      </c>
      <c r="C23" s="37" t="str">
        <f>'④見積書 (4)'!C23</f>
        <v>委託料</v>
      </c>
      <c r="D23" s="28" t="str">
        <f>'④見積書 (4)'!D23</f>
        <v>自動チェックイン機設置駆体</v>
      </c>
      <c r="E23" s="27">
        <f>'④見積書 (4)'!E23</f>
        <v>1</v>
      </c>
      <c r="F23" s="27" t="str">
        <f>'④見積書 (4)'!F23</f>
        <v>式</v>
      </c>
      <c r="G23" s="40">
        <f>'④見積書 (4)'!G23</f>
        <v>30000</v>
      </c>
      <c r="H23" s="40">
        <f>'④見積書 (4)'!H23</f>
        <v>30000</v>
      </c>
    </row>
    <row r="24" spans="1:8" ht="18" customHeight="1" thickBot="1">
      <c r="A24" s="284"/>
      <c r="B24" s="48" t="str">
        <f>'④見積書 (4)'!B24</f>
        <v>ウ.③運搬費</v>
      </c>
      <c r="C24" s="49" t="str">
        <f>'④見積書 (4)'!C24</f>
        <v>役務費：通信運搬費</v>
      </c>
      <c r="D24" s="50" t="str">
        <f>'④見積書 (4)'!D24</f>
        <v>自動チェックイン機運搬</v>
      </c>
      <c r="E24" s="51">
        <f>'④見積書 (4)'!E24</f>
        <v>1</v>
      </c>
      <c r="F24" s="51" t="str">
        <f>'④見積書 (4)'!F24</f>
        <v>式</v>
      </c>
      <c r="G24" s="52">
        <f>'④見積書 (4)'!G24</f>
        <v>25000</v>
      </c>
      <c r="H24" s="52">
        <f>'④見積書 (4)'!H24</f>
        <v>25000</v>
      </c>
    </row>
    <row r="25" spans="1:8" ht="24" customHeight="1" thickTop="1">
      <c r="A25" s="54">
        <f>'④見積書 (4)'!A25</f>
        <v>1</v>
      </c>
      <c r="B25" s="43" t="str">
        <f>'④見積書 (4)'!B25</f>
        <v>ア.①備品</v>
      </c>
      <c r="C25" s="44" t="str">
        <f>'④見積書 (4)'!C25</f>
        <v>備品購入費</v>
      </c>
      <c r="D25" s="22" t="str">
        <f>'④見積書 (4)'!D25</f>
        <v>TEST4</v>
      </c>
      <c r="E25" s="46">
        <f>'④見積書 (4)'!E25</f>
        <v>1</v>
      </c>
      <c r="F25" s="46" t="str">
        <f>'④見積書 (4)'!F25</f>
        <v>式</v>
      </c>
      <c r="G25" s="47">
        <f>'④見積書 (4)'!G25</f>
        <v>3000000</v>
      </c>
      <c r="H25" s="47">
        <f>'④見積書 (4)'!H25</f>
        <v>3000000</v>
      </c>
    </row>
    <row r="26" spans="1:8" ht="24" customHeight="1">
      <c r="A26" s="55">
        <f>'④見積書 (4)'!A26</f>
        <v>2</v>
      </c>
      <c r="B26" s="31" t="str">
        <f>'④見積書 (4)'!B26</f>
        <v>ウ.③運搬費</v>
      </c>
      <c r="C26" s="35" t="str">
        <f>'④見積書 (4)'!C26</f>
        <v>役務費：通信運搬費</v>
      </c>
      <c r="D26" s="22" t="str">
        <f>'④見積書 (4)'!D26</f>
        <v>TEST4</v>
      </c>
      <c r="E26" s="20">
        <f>'④見積書 (4)'!E26</f>
        <v>1</v>
      </c>
      <c r="F26" s="20" t="str">
        <f>'④見積書 (4)'!F26</f>
        <v>式</v>
      </c>
      <c r="G26" s="41">
        <f>'④見積書 (4)'!G26</f>
        <v>300000</v>
      </c>
      <c r="H26" s="41">
        <f>'④見積書 (4)'!H26</f>
        <v>300000</v>
      </c>
    </row>
    <row r="27" spans="1:8" ht="24" customHeight="1">
      <c r="A27" s="55">
        <f>'④見積書 (4)'!A27</f>
        <v>3</v>
      </c>
      <c r="B27" s="31">
        <f>'④見積書 (4)'!B27</f>
        <v>0</v>
      </c>
      <c r="C27" s="35" t="str">
        <f>'④見積書 (4)'!C27</f>
        <v/>
      </c>
      <c r="D27" s="22">
        <f>'④見積書 (4)'!D27</f>
        <v>0</v>
      </c>
      <c r="E27" s="20">
        <f>'④見積書 (4)'!E27</f>
        <v>0</v>
      </c>
      <c r="F27" s="20">
        <f>'④見積書 (4)'!F27</f>
        <v>0</v>
      </c>
      <c r="G27" s="41">
        <f>'④見積書 (4)'!G27</f>
        <v>0</v>
      </c>
      <c r="H27" s="41">
        <f>'④見積書 (4)'!H27</f>
        <v>0</v>
      </c>
    </row>
    <row r="28" spans="1:8" ht="24" customHeight="1">
      <c r="A28" s="54">
        <f>'④見積書 (4)'!A28</f>
        <v>4</v>
      </c>
      <c r="B28" s="31">
        <f>'④見積書 (4)'!B28</f>
        <v>0</v>
      </c>
      <c r="C28" s="35" t="str">
        <f>'④見積書 (4)'!C28</f>
        <v/>
      </c>
      <c r="D28" s="22">
        <f>'④見積書 (4)'!D28</f>
        <v>0</v>
      </c>
      <c r="E28" s="20">
        <f>'④見積書 (4)'!E28</f>
        <v>0</v>
      </c>
      <c r="F28" s="20">
        <f>'④見積書 (4)'!F28</f>
        <v>0</v>
      </c>
      <c r="G28" s="41">
        <f>'④見積書 (4)'!G28</f>
        <v>0</v>
      </c>
      <c r="H28" s="41">
        <f>'④見積書 (4)'!H28</f>
        <v>0</v>
      </c>
    </row>
    <row r="29" spans="1:8" ht="24" customHeight="1">
      <c r="A29" s="55">
        <f>'④見積書 (4)'!A29</f>
        <v>5</v>
      </c>
      <c r="B29" s="31">
        <f>'④見積書 (4)'!B29</f>
        <v>0</v>
      </c>
      <c r="C29" s="35" t="str">
        <f>'④見積書 (4)'!C29</f>
        <v/>
      </c>
      <c r="D29" s="22">
        <f>'④見積書 (4)'!D29</f>
        <v>0</v>
      </c>
      <c r="E29" s="20">
        <f>'④見積書 (4)'!E29</f>
        <v>0</v>
      </c>
      <c r="F29" s="20">
        <f>'④見積書 (4)'!F29</f>
        <v>0</v>
      </c>
      <c r="G29" s="41">
        <f>'④見積書 (4)'!G29</f>
        <v>0</v>
      </c>
      <c r="H29" s="41">
        <f>'④見積書 (4)'!H29</f>
        <v>0</v>
      </c>
    </row>
    <row r="30" spans="1:8" ht="24" customHeight="1">
      <c r="A30" s="55">
        <f>'④見積書 (4)'!A30</f>
        <v>6</v>
      </c>
      <c r="B30" s="31">
        <f>'④見積書 (4)'!B30</f>
        <v>0</v>
      </c>
      <c r="C30" s="35" t="str">
        <f>'④見積書 (4)'!C30</f>
        <v/>
      </c>
      <c r="D30" s="22">
        <f>'④見積書 (4)'!D30</f>
        <v>0</v>
      </c>
      <c r="E30" s="20">
        <f>'④見積書 (4)'!E30</f>
        <v>0</v>
      </c>
      <c r="F30" s="20">
        <f>'④見積書 (4)'!F30</f>
        <v>0</v>
      </c>
      <c r="G30" s="41">
        <f>'④見積書 (4)'!G30</f>
        <v>0</v>
      </c>
      <c r="H30" s="41">
        <f>'④見積書 (4)'!H30</f>
        <v>0</v>
      </c>
    </row>
    <row r="31" spans="1:8" ht="24" customHeight="1">
      <c r="A31" s="54">
        <f>'④見積書 (4)'!A31</f>
        <v>7</v>
      </c>
      <c r="B31" s="31">
        <f>'④見積書 (4)'!B31</f>
        <v>0</v>
      </c>
      <c r="C31" s="35" t="str">
        <f>'④見積書 (4)'!C31</f>
        <v/>
      </c>
      <c r="D31" s="22">
        <f>'④見積書 (4)'!D31</f>
        <v>0</v>
      </c>
      <c r="E31" s="20">
        <f>'④見積書 (4)'!E31</f>
        <v>0</v>
      </c>
      <c r="F31" s="20">
        <f>'④見積書 (4)'!F31</f>
        <v>0</v>
      </c>
      <c r="G31" s="41">
        <f>'④見積書 (4)'!G31</f>
        <v>0</v>
      </c>
      <c r="H31" s="41">
        <f>'④見積書 (4)'!H31</f>
        <v>0</v>
      </c>
    </row>
    <row r="32" spans="1:8" ht="24" customHeight="1">
      <c r="A32" s="55">
        <f>'④見積書 (4)'!A32</f>
        <v>8</v>
      </c>
      <c r="B32" s="31">
        <f>'④見積書 (4)'!B32</f>
        <v>0</v>
      </c>
      <c r="C32" s="35" t="str">
        <f>'④見積書 (4)'!C32</f>
        <v/>
      </c>
      <c r="D32" s="22">
        <f>'④見積書 (4)'!D32</f>
        <v>0</v>
      </c>
      <c r="E32" s="20">
        <f>'④見積書 (4)'!E32</f>
        <v>0</v>
      </c>
      <c r="F32" s="20">
        <f>'④見積書 (4)'!F32</f>
        <v>0</v>
      </c>
      <c r="G32" s="41">
        <f>'④見積書 (4)'!G32</f>
        <v>0</v>
      </c>
      <c r="H32" s="41">
        <f>'④見積書 (4)'!H32</f>
        <v>0</v>
      </c>
    </row>
    <row r="33" spans="1:8" ht="24" customHeight="1">
      <c r="A33" s="55">
        <f>'④見積書 (4)'!A33</f>
        <v>9</v>
      </c>
      <c r="B33" s="31">
        <f>'④見積書 (4)'!B33</f>
        <v>0</v>
      </c>
      <c r="C33" s="35" t="str">
        <f>'④見積書 (4)'!C33</f>
        <v/>
      </c>
      <c r="D33" s="22">
        <f>'④見積書 (4)'!D33</f>
        <v>0</v>
      </c>
      <c r="E33" s="20">
        <f>'④見積書 (4)'!E33</f>
        <v>0</v>
      </c>
      <c r="F33" s="20">
        <f>'④見積書 (4)'!F33</f>
        <v>0</v>
      </c>
      <c r="G33" s="41">
        <f>'④見積書 (4)'!G33</f>
        <v>0</v>
      </c>
      <c r="H33" s="41">
        <f>'④見積書 (4)'!H33</f>
        <v>0</v>
      </c>
    </row>
    <row r="34" spans="1:8" ht="24" customHeight="1">
      <c r="A34" s="54">
        <f>'④見積書 (4)'!A34</f>
        <v>10</v>
      </c>
      <c r="B34" s="31">
        <f>'④見積書 (4)'!B34</f>
        <v>0</v>
      </c>
      <c r="C34" s="35" t="str">
        <f>'④見積書 (4)'!C34</f>
        <v/>
      </c>
      <c r="D34" s="22">
        <f>'④見積書 (4)'!D34</f>
        <v>0</v>
      </c>
      <c r="E34" s="20">
        <f>'④見積書 (4)'!E34</f>
        <v>0</v>
      </c>
      <c r="F34" s="20">
        <f>'④見積書 (4)'!F34</f>
        <v>0</v>
      </c>
      <c r="G34" s="41">
        <f>'④見積書 (4)'!G34</f>
        <v>0</v>
      </c>
      <c r="H34" s="41">
        <f>'④見積書 (4)'!H34</f>
        <v>0</v>
      </c>
    </row>
    <row r="35" spans="1:8" ht="24" customHeight="1">
      <c r="A35" s="55">
        <f>'④見積書 (4)'!A35</f>
        <v>11</v>
      </c>
      <c r="B35" s="31">
        <f>'④見積書 (4)'!B35</f>
        <v>0</v>
      </c>
      <c r="C35" s="35" t="str">
        <f>'④見積書 (4)'!C35</f>
        <v/>
      </c>
      <c r="D35" s="22">
        <f>'④見積書 (4)'!D35</f>
        <v>0</v>
      </c>
      <c r="E35" s="20">
        <f>'④見積書 (4)'!E35</f>
        <v>0</v>
      </c>
      <c r="F35" s="20">
        <f>'④見積書 (4)'!F35</f>
        <v>0</v>
      </c>
      <c r="G35" s="41">
        <f>'④見積書 (4)'!G35</f>
        <v>0</v>
      </c>
      <c r="H35" s="41">
        <f>'④見積書 (4)'!H35</f>
        <v>0</v>
      </c>
    </row>
    <row r="36" spans="1:8" ht="24" customHeight="1">
      <c r="A36" s="55">
        <f>'④見積書 (4)'!A36</f>
        <v>12</v>
      </c>
      <c r="B36" s="31">
        <f>'④見積書 (4)'!B36</f>
        <v>0</v>
      </c>
      <c r="C36" s="35" t="str">
        <f>'④見積書 (4)'!C36</f>
        <v/>
      </c>
      <c r="D36" s="22">
        <f>'④見積書 (4)'!D36</f>
        <v>0</v>
      </c>
      <c r="E36" s="20">
        <f>'④見積書 (4)'!E36</f>
        <v>0</v>
      </c>
      <c r="F36" s="20">
        <f>'④見積書 (4)'!F36</f>
        <v>0</v>
      </c>
      <c r="G36" s="41">
        <f>'④見積書 (4)'!G36</f>
        <v>0</v>
      </c>
      <c r="H36" s="41">
        <f>'④見積書 (4)'!H36</f>
        <v>0</v>
      </c>
    </row>
    <row r="37" spans="1:8" ht="24" customHeight="1">
      <c r="A37" s="54">
        <f>'④見積書 (4)'!A37</f>
        <v>13</v>
      </c>
      <c r="B37" s="31">
        <f>'④見積書 (4)'!B37</f>
        <v>0</v>
      </c>
      <c r="C37" s="35" t="str">
        <f>'④見積書 (4)'!C37</f>
        <v/>
      </c>
      <c r="D37" s="22">
        <f>'④見積書 (4)'!D37</f>
        <v>0</v>
      </c>
      <c r="E37" s="20">
        <f>'④見積書 (4)'!E37</f>
        <v>0</v>
      </c>
      <c r="F37" s="20">
        <f>'④見積書 (4)'!F37</f>
        <v>0</v>
      </c>
      <c r="G37" s="41">
        <f>'④見積書 (4)'!G37</f>
        <v>0</v>
      </c>
      <c r="H37" s="41">
        <f>'④見積書 (4)'!H37</f>
        <v>0</v>
      </c>
    </row>
    <row r="38" spans="1:8" ht="24" customHeight="1">
      <c r="A38" s="55">
        <f>'④見積書 (4)'!A38</f>
        <v>14</v>
      </c>
      <c r="B38" s="31">
        <f>'④見積書 (4)'!B38</f>
        <v>0</v>
      </c>
      <c r="C38" s="35" t="str">
        <f>'④見積書 (4)'!C38</f>
        <v/>
      </c>
      <c r="D38" s="22">
        <f>'④見積書 (4)'!D38</f>
        <v>0</v>
      </c>
      <c r="E38" s="20">
        <f>'④見積書 (4)'!E38</f>
        <v>0</v>
      </c>
      <c r="F38" s="20">
        <f>'④見積書 (4)'!F38</f>
        <v>0</v>
      </c>
      <c r="G38" s="41">
        <f>'④見積書 (4)'!G38</f>
        <v>0</v>
      </c>
      <c r="H38" s="41">
        <f>'④見積書 (4)'!H38</f>
        <v>0</v>
      </c>
    </row>
    <row r="39" spans="1:8" ht="24" customHeight="1">
      <c r="A39" s="55">
        <f>'④見積書 (4)'!A39</f>
        <v>15</v>
      </c>
      <c r="B39" s="31">
        <f>'④見積書 (4)'!B39</f>
        <v>0</v>
      </c>
      <c r="C39" s="35" t="str">
        <f>'④見積書 (4)'!C39</f>
        <v/>
      </c>
      <c r="D39" s="22">
        <f>'④見積書 (4)'!D39</f>
        <v>0</v>
      </c>
      <c r="E39" s="20">
        <f>'④見積書 (4)'!E39</f>
        <v>0</v>
      </c>
      <c r="F39" s="20">
        <f>'④見積書 (4)'!F39</f>
        <v>0</v>
      </c>
      <c r="G39" s="41">
        <f>'④見積書 (4)'!G39</f>
        <v>0</v>
      </c>
      <c r="H39" s="41">
        <f>'④見積書 (4)'!H39</f>
        <v>0</v>
      </c>
    </row>
    <row r="40" spans="1:8" ht="24" customHeight="1">
      <c r="B40" s="24"/>
      <c r="C40" s="24"/>
      <c r="D40" s="291"/>
      <c r="E40" s="291"/>
      <c r="F40" s="18"/>
      <c r="G40" s="20" t="s">
        <v>27</v>
      </c>
      <c r="H40" s="42">
        <f>'④見積書 (4)'!H40</f>
        <v>3300000</v>
      </c>
    </row>
    <row r="41" spans="1:8" ht="24" customHeight="1">
      <c r="B41" s="25"/>
      <c r="C41" s="26"/>
      <c r="D41" s="290"/>
      <c r="E41" s="290"/>
      <c r="F41" s="18"/>
      <c r="G41" s="20" t="s">
        <v>58</v>
      </c>
      <c r="H41" s="42">
        <f>'④見積書 (4)'!H41</f>
        <v>330000</v>
      </c>
    </row>
    <row r="42" spans="1:8" ht="24" customHeight="1">
      <c r="B42" s="25"/>
      <c r="C42" s="26"/>
      <c r="D42" s="290"/>
      <c r="E42" s="290"/>
      <c r="F42" s="18"/>
      <c r="G42" s="20" t="s">
        <v>59</v>
      </c>
      <c r="H42" s="42">
        <f>'④見積書 (4)'!H42</f>
        <v>3630000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8A69A5C0-5AFD-489C-B963-EFA7174208F0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4EDCD-440F-4DB8-B958-6A0D3C5A6753}">
  <sheetPr>
    <tabColor theme="5" tint="0.79998168889431442"/>
  </sheetPr>
  <dimension ref="A1:K23"/>
  <sheetViews>
    <sheetView showGridLines="0" view="pageBreakPreview" zoomScale="75" zoomScaleNormal="115" zoomScaleSheetLayoutView="75" workbookViewId="0">
      <selection activeCell="B25" sqref="B25:H39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164</v>
      </c>
      <c r="B1" s="110"/>
      <c r="C1" s="110"/>
      <c r="F1" s="112"/>
      <c r="K1" s="112"/>
    </row>
    <row r="2" spans="1:11" ht="19.5">
      <c r="F2" s="203"/>
      <c r="G2" s="204" t="s">
        <v>165</v>
      </c>
      <c r="H2" s="203"/>
    </row>
    <row r="12" spans="1:11" ht="22.5">
      <c r="B12" s="107" t="s">
        <v>144</v>
      </c>
      <c r="C12" s="249" t="str">
        <f>'⑤請求書 (5)'!$G$9</f>
        <v>ベンダー⑤</v>
      </c>
      <c r="D12" s="249"/>
      <c r="E12" s="249"/>
    </row>
    <row r="13" spans="1:11" ht="22.5">
      <c r="B13" s="107" t="s">
        <v>145</v>
      </c>
      <c r="C13" s="248" t="str">
        <f>'⑤請求書 (5)'!$D$16</f>
        <v>件名：TEST⑤</v>
      </c>
      <c r="D13" s="248"/>
      <c r="E13" s="248"/>
      <c r="F13" s="185"/>
    </row>
    <row r="20" spans="2:4" ht="39">
      <c r="B20" s="102" t="s">
        <v>146</v>
      </c>
      <c r="C20" s="103" t="s">
        <v>130</v>
      </c>
      <c r="D20" s="103" t="s">
        <v>131</v>
      </c>
    </row>
    <row r="21" spans="2:4">
      <c r="B21" s="104"/>
      <c r="C21" s="104"/>
      <c r="D21" s="104">
        <f>C22*2/3</f>
        <v>2933333.3333333335</v>
      </c>
    </row>
    <row r="22" spans="2:4">
      <c r="B22" s="105">
        <f>'⑤請求書 (5)'!$H$42</f>
        <v>4840000</v>
      </c>
      <c r="C22" s="105">
        <f>B22/(1+0.1)</f>
        <v>4400000</v>
      </c>
      <c r="D22" s="105">
        <f>IF(C22*2/3&gt;10000000,10000000,ROUNDDOWN(C22*2/3,-3))</f>
        <v>2933000</v>
      </c>
    </row>
    <row r="23" spans="2:4">
      <c r="B23" s="106" t="s">
        <v>143</v>
      </c>
      <c r="C23" s="106" t="s">
        <v>141</v>
      </c>
      <c r="D23" s="106" t="s">
        <v>142</v>
      </c>
    </row>
  </sheetData>
  <mergeCells count="2">
    <mergeCell ref="C12:E12"/>
    <mergeCell ref="C13:E13"/>
  </mergeCells>
  <phoneticPr fontId="1"/>
  <hyperlinks>
    <hyperlink ref="G2" location="INDEX!A1" display="INDEXへ" xr:uid="{EE5226CC-9096-40D3-BABC-0CEEF01421AB}"/>
  </hyperlink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35F99-3CB8-4DCB-AAC0-41089D75CB00}">
  <sheetPr>
    <tabColor theme="5" tint="0.79998168889431442"/>
  </sheetPr>
  <dimension ref="A1:K50"/>
  <sheetViews>
    <sheetView showGridLines="0" view="pageBreakPreview" topLeftCell="A9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54" t="s">
        <v>61</v>
      </c>
      <c r="C2" s="254"/>
      <c r="D2" s="254"/>
      <c r="E2" s="254"/>
      <c r="F2" s="254"/>
      <c r="G2" s="254"/>
      <c r="H2" s="254"/>
      <c r="I2" s="56"/>
      <c r="J2" s="186" t="s">
        <v>165</v>
      </c>
    </row>
    <row r="3" spans="1:11" ht="18" customHeight="1" thickBot="1">
      <c r="G3" s="58" t="s">
        <v>47</v>
      </c>
      <c r="H3" s="94" t="s">
        <v>162</v>
      </c>
    </row>
    <row r="4" spans="1:11" ht="18" customHeight="1" thickBot="1">
      <c r="B4" s="56"/>
      <c r="C4" s="56"/>
      <c r="D4" s="56"/>
      <c r="E4" s="56"/>
      <c r="F4" s="56"/>
      <c r="G4" s="59" t="s">
        <v>48</v>
      </c>
      <c r="H4" s="95" t="s">
        <v>199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26</v>
      </c>
      <c r="C6" s="61" t="s">
        <v>60</v>
      </c>
      <c r="D6" s="61"/>
      <c r="E6" s="61"/>
      <c r="F6" s="61"/>
      <c r="G6" s="61"/>
      <c r="H6" s="61"/>
    </row>
    <row r="7" spans="1:11" ht="18" customHeight="1">
      <c r="B7" s="88" t="s">
        <v>31</v>
      </c>
      <c r="C7" s="61"/>
      <c r="D7" s="61"/>
      <c r="E7" s="61"/>
      <c r="F7" s="61"/>
      <c r="G7" s="61"/>
      <c r="H7" s="61"/>
    </row>
    <row r="8" spans="1:11" ht="18" customHeight="1">
      <c r="B8" s="251" t="s">
        <v>33</v>
      </c>
      <c r="C8" s="251"/>
      <c r="D8" s="251"/>
      <c r="E8" s="61"/>
      <c r="F8" s="61"/>
      <c r="G8" s="61"/>
      <c r="H8" s="61"/>
    </row>
    <row r="9" spans="1:11" ht="18" customHeight="1">
      <c r="B9" s="250"/>
      <c r="C9" s="250"/>
      <c r="D9" s="250"/>
      <c r="E9" s="250"/>
      <c r="G9" s="251" t="s">
        <v>232</v>
      </c>
      <c r="H9" s="251"/>
    </row>
    <row r="10" spans="1:11" ht="18" customHeight="1">
      <c r="B10" s="255" t="s">
        <v>77</v>
      </c>
      <c r="C10" s="256"/>
      <c r="D10" s="61"/>
      <c r="E10" s="61"/>
      <c r="G10" s="259" t="s">
        <v>34</v>
      </c>
      <c r="H10" s="259"/>
    </row>
    <row r="11" spans="1:11" ht="18" customHeight="1">
      <c r="B11" s="257" t="s">
        <v>78</v>
      </c>
      <c r="C11" s="258"/>
      <c r="D11" s="61"/>
      <c r="E11" s="63"/>
      <c r="F11" s="96" t="s">
        <v>111</v>
      </c>
      <c r="G11" s="251" t="s">
        <v>179</v>
      </c>
      <c r="H11" s="251"/>
    </row>
    <row r="12" spans="1:11" ht="18" customHeight="1">
      <c r="B12" s="253">
        <f>H42</f>
        <v>4840000</v>
      </c>
      <c r="C12" s="253"/>
      <c r="D12" s="61"/>
      <c r="E12" s="61"/>
      <c r="F12" s="96" t="s">
        <v>32</v>
      </c>
      <c r="G12" s="251"/>
      <c r="H12" s="251"/>
    </row>
    <row r="13" spans="1:11" ht="18" customHeight="1">
      <c r="B13" s="64"/>
      <c r="C13" s="250"/>
      <c r="D13" s="250"/>
      <c r="E13" s="250"/>
      <c r="F13" s="96" t="s">
        <v>112</v>
      </c>
      <c r="G13" s="252" t="s">
        <v>113</v>
      </c>
      <c r="H13" s="252"/>
    </row>
    <row r="14" spans="1:11" ht="18" customHeight="1">
      <c r="B14" s="62" t="s">
        <v>35</v>
      </c>
      <c r="C14" s="97" t="s">
        <v>162</v>
      </c>
      <c r="D14" s="65"/>
      <c r="E14" s="61"/>
      <c r="F14" s="96" t="s">
        <v>114</v>
      </c>
      <c r="G14" s="251" t="s">
        <v>180</v>
      </c>
      <c r="H14" s="251"/>
    </row>
    <row r="15" spans="1:11" ht="18" customHeight="1">
      <c r="B15" s="62" t="s">
        <v>36</v>
      </c>
      <c r="C15" s="98" t="s">
        <v>39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97" t="s">
        <v>162</v>
      </c>
      <c r="D16" s="260" t="s">
        <v>233</v>
      </c>
      <c r="E16" s="261"/>
      <c r="F16" s="261"/>
      <c r="G16" s="261"/>
      <c r="H16" s="261"/>
    </row>
    <row r="17" spans="1:8" ht="18" customHeight="1">
      <c r="B17" s="62" t="s">
        <v>38</v>
      </c>
      <c r="C17" s="173" t="s">
        <v>40</v>
      </c>
      <c r="D17" s="262"/>
      <c r="E17" s="263"/>
      <c r="F17" s="263"/>
      <c r="G17" s="263"/>
      <c r="H17" s="263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41</v>
      </c>
      <c r="C19" s="71" t="s">
        <v>42</v>
      </c>
      <c r="D19" s="62" t="s">
        <v>43</v>
      </c>
      <c r="E19" s="62" t="s">
        <v>29</v>
      </c>
      <c r="F19" s="62" t="s">
        <v>44</v>
      </c>
      <c r="G19" s="72" t="s">
        <v>45</v>
      </c>
      <c r="H19" s="62" t="s">
        <v>46</v>
      </c>
    </row>
    <row r="20" spans="1:8" ht="18" customHeight="1">
      <c r="A20" s="264" t="s">
        <v>97</v>
      </c>
      <c r="B20" s="73" t="s">
        <v>99</v>
      </c>
      <c r="C20" s="35" t="str">
        <f>IF(B20="","",VLOOKUP(B20,LIST!$A$1:$B$9,2,FALSE))</f>
        <v>備品購入費</v>
      </c>
      <c r="D20" s="74" t="s">
        <v>50</v>
      </c>
      <c r="E20" s="75">
        <v>5</v>
      </c>
      <c r="F20" s="75" t="s">
        <v>55</v>
      </c>
      <c r="G20" s="76">
        <v>50000</v>
      </c>
      <c r="H20" s="76">
        <f>G20*E20</f>
        <v>250000</v>
      </c>
    </row>
    <row r="21" spans="1:8" ht="18" customHeight="1">
      <c r="A21" s="265"/>
      <c r="B21" s="73" t="s">
        <v>99</v>
      </c>
      <c r="C21" s="35" t="str">
        <f>IF(B21="","",VLOOKUP(B21,LIST!$A$1:$B$9,2,FALSE))</f>
        <v>備品購入費</v>
      </c>
      <c r="D21" s="74" t="s">
        <v>51</v>
      </c>
      <c r="E21" s="75">
        <v>1</v>
      </c>
      <c r="F21" s="75" t="s">
        <v>56</v>
      </c>
      <c r="G21" s="76">
        <v>2500000</v>
      </c>
      <c r="H21" s="76">
        <f t="shared" ref="H21:H39" si="0">G21*E21</f>
        <v>2500000</v>
      </c>
    </row>
    <row r="22" spans="1:8" ht="18" customHeight="1">
      <c r="A22" s="265"/>
      <c r="B22" s="73" t="s">
        <v>102</v>
      </c>
      <c r="C22" s="35" t="str">
        <f>IF(B22="","",VLOOKUP(B22,LIST!$A$1:$B$9,2,FALSE))</f>
        <v>委託料</v>
      </c>
      <c r="D22" s="74" t="s">
        <v>52</v>
      </c>
      <c r="E22" s="75">
        <v>7</v>
      </c>
      <c r="F22" s="75" t="s">
        <v>57</v>
      </c>
      <c r="G22" s="76">
        <v>15000</v>
      </c>
      <c r="H22" s="76">
        <f t="shared" si="0"/>
        <v>105000</v>
      </c>
    </row>
    <row r="23" spans="1:8" ht="18" customHeight="1">
      <c r="A23" s="265"/>
      <c r="B23" s="73" t="s">
        <v>67</v>
      </c>
      <c r="C23" s="35" t="str">
        <f>IF(B23="","",VLOOKUP(B23,LIST!$A$1:$B$9,2,FALSE))</f>
        <v>委託料</v>
      </c>
      <c r="D23" s="74" t="s">
        <v>53</v>
      </c>
      <c r="E23" s="75">
        <v>1</v>
      </c>
      <c r="F23" s="75" t="s">
        <v>56</v>
      </c>
      <c r="G23" s="76">
        <v>30000</v>
      </c>
      <c r="H23" s="76">
        <f t="shared" si="0"/>
        <v>30000</v>
      </c>
    </row>
    <row r="24" spans="1:8" ht="18" customHeight="1" thickBot="1">
      <c r="A24" s="266"/>
      <c r="B24" s="77" t="s">
        <v>68</v>
      </c>
      <c r="C24" s="87" t="str">
        <f>IF(B24="","",VLOOKUP(B24,LIST!$A$1:$B$9,2,FALSE))</f>
        <v>役務費：通信運搬費</v>
      </c>
      <c r="D24" s="78" t="s">
        <v>54</v>
      </c>
      <c r="E24" s="79">
        <v>1</v>
      </c>
      <c r="F24" s="79" t="s">
        <v>56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101</v>
      </c>
      <c r="C25" s="100" t="str">
        <f>IF(B25="","",VLOOKUP(B25,LIST!$A$1:$B$9,2,FALSE))</f>
        <v>備品購入費</v>
      </c>
      <c r="D25" s="91" t="s">
        <v>234</v>
      </c>
      <c r="E25" s="89">
        <v>1</v>
      </c>
      <c r="F25" s="89" t="s">
        <v>56</v>
      </c>
      <c r="G25" s="90">
        <v>3000000</v>
      </c>
      <c r="H25" s="82">
        <f t="shared" si="0"/>
        <v>3000000</v>
      </c>
    </row>
    <row r="26" spans="1:8" ht="26.5" customHeight="1">
      <c r="A26" s="83">
        <v>2</v>
      </c>
      <c r="B26" s="174" t="s">
        <v>102</v>
      </c>
      <c r="C26" s="100" t="str">
        <f>IF(B26="","",VLOOKUP(B26,LIST!$A$1:$B$9,2,FALSE))</f>
        <v>委託料</v>
      </c>
      <c r="D26" s="91" t="s">
        <v>234</v>
      </c>
      <c r="E26" s="89">
        <v>1</v>
      </c>
      <c r="F26" s="89" t="s">
        <v>56</v>
      </c>
      <c r="G26" s="90">
        <v>1000000</v>
      </c>
      <c r="H26" s="82">
        <f t="shared" si="0"/>
        <v>1000000</v>
      </c>
    </row>
    <row r="27" spans="1:8" ht="26.5" customHeight="1">
      <c r="A27" s="83">
        <v>3</v>
      </c>
      <c r="B27" s="174" t="s">
        <v>103</v>
      </c>
      <c r="C27" s="100" t="str">
        <f>IF(B27="","",VLOOKUP(B27,LIST!$A$1:$B$9,2,FALSE))</f>
        <v>委託料</v>
      </c>
      <c r="D27" s="91" t="s">
        <v>234</v>
      </c>
      <c r="E27" s="89">
        <v>1</v>
      </c>
      <c r="F27" s="89" t="s">
        <v>56</v>
      </c>
      <c r="G27" s="93">
        <v>100000</v>
      </c>
      <c r="H27" s="82">
        <f t="shared" si="0"/>
        <v>100000</v>
      </c>
    </row>
    <row r="28" spans="1:8" ht="26.5" customHeight="1">
      <c r="A28" s="81">
        <v>4</v>
      </c>
      <c r="B28" s="174" t="s">
        <v>67</v>
      </c>
      <c r="C28" s="100" t="str">
        <f>IF(B28="","",VLOOKUP(B28,LIST!$A$1:$B$9,2,FALSE))</f>
        <v>委託料</v>
      </c>
      <c r="D28" s="91" t="s">
        <v>234</v>
      </c>
      <c r="E28" s="89">
        <v>1</v>
      </c>
      <c r="F28" s="89" t="s">
        <v>56</v>
      </c>
      <c r="G28" s="93">
        <v>100000</v>
      </c>
      <c r="H28" s="82">
        <f t="shared" si="0"/>
        <v>100000</v>
      </c>
    </row>
    <row r="29" spans="1:8" ht="26.5" customHeight="1">
      <c r="A29" s="83">
        <v>5</v>
      </c>
      <c r="B29" s="174" t="s">
        <v>104</v>
      </c>
      <c r="C29" s="100" t="str">
        <f>IF(B29="","",VLOOKUP(B29,LIST!$A$1:$B$9,2,FALSE))</f>
        <v>委託料</v>
      </c>
      <c r="D29" s="91" t="s">
        <v>234</v>
      </c>
      <c r="E29" s="89">
        <v>1</v>
      </c>
      <c r="F29" s="89" t="s">
        <v>56</v>
      </c>
      <c r="G29" s="93">
        <v>100000</v>
      </c>
      <c r="H29" s="82">
        <f t="shared" si="0"/>
        <v>100000</v>
      </c>
    </row>
    <row r="30" spans="1:8" ht="26.5" customHeight="1">
      <c r="A30" s="83">
        <v>6</v>
      </c>
      <c r="B30" s="174" t="s">
        <v>68</v>
      </c>
      <c r="C30" s="100" t="str">
        <f>IF(B30="","",VLOOKUP(B30,LIST!$A$1:$B$9,2,FALSE))</f>
        <v>役務費：通信運搬費</v>
      </c>
      <c r="D30" s="91" t="s">
        <v>234</v>
      </c>
      <c r="E30" s="89">
        <v>1</v>
      </c>
      <c r="F30" s="89" t="s">
        <v>56</v>
      </c>
      <c r="G30" s="93">
        <v>100000</v>
      </c>
      <c r="H30" s="82">
        <f t="shared" si="0"/>
        <v>100000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0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0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0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0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0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0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0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0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0"/>
        <v>0</v>
      </c>
    </row>
    <row r="40" spans="1:8" ht="25.5" customHeight="1">
      <c r="B40" s="68"/>
      <c r="C40" s="68"/>
      <c r="D40" s="277"/>
      <c r="E40" s="277"/>
      <c r="F40" s="61"/>
      <c r="G40" s="62" t="s">
        <v>27</v>
      </c>
      <c r="H40" s="86">
        <f>SUM(H25:H39)</f>
        <v>4400000</v>
      </c>
    </row>
    <row r="41" spans="1:8" ht="25.5" customHeight="1">
      <c r="B41" s="84"/>
      <c r="C41" s="85"/>
      <c r="D41" s="273"/>
      <c r="E41" s="273"/>
      <c r="F41" s="61"/>
      <c r="G41" s="62" t="s">
        <v>58</v>
      </c>
      <c r="H41" s="86">
        <f>INT(H40*0.1)</f>
        <v>440000</v>
      </c>
    </row>
    <row r="42" spans="1:8" ht="25.5" customHeight="1">
      <c r="B42" s="84"/>
      <c r="C42" s="85"/>
      <c r="D42" s="273"/>
      <c r="E42" s="273"/>
      <c r="F42" s="61"/>
      <c r="G42" s="62" t="s">
        <v>59</v>
      </c>
      <c r="H42" s="86">
        <f>SUM(H40:H41)</f>
        <v>4840000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74" t="s">
        <v>28</v>
      </c>
      <c r="B45" s="275"/>
      <c r="C45" s="275"/>
      <c r="D45" s="275"/>
      <c r="E45" s="275"/>
      <c r="F45" s="275"/>
      <c r="G45" s="275"/>
      <c r="H45" s="276"/>
    </row>
    <row r="46" spans="1:8" ht="18" customHeight="1">
      <c r="A46" s="267"/>
      <c r="B46" s="268"/>
      <c r="C46" s="268"/>
      <c r="D46" s="268"/>
      <c r="E46" s="268"/>
      <c r="F46" s="268"/>
      <c r="G46" s="268"/>
      <c r="H46" s="269"/>
    </row>
    <row r="47" spans="1:8" ht="18" customHeight="1">
      <c r="A47" s="267"/>
      <c r="B47" s="268"/>
      <c r="C47" s="268"/>
      <c r="D47" s="268"/>
      <c r="E47" s="268"/>
      <c r="F47" s="268"/>
      <c r="G47" s="268"/>
      <c r="H47" s="269"/>
    </row>
    <row r="48" spans="1:8" ht="18" customHeight="1">
      <c r="A48" s="267"/>
      <c r="B48" s="268"/>
      <c r="C48" s="268"/>
      <c r="D48" s="268"/>
      <c r="E48" s="268"/>
      <c r="F48" s="268"/>
      <c r="G48" s="268"/>
      <c r="H48" s="269"/>
    </row>
    <row r="49" spans="1:8" ht="18" customHeight="1">
      <c r="A49" s="267"/>
      <c r="B49" s="268"/>
      <c r="C49" s="268"/>
      <c r="D49" s="268"/>
      <c r="E49" s="268"/>
      <c r="F49" s="268"/>
      <c r="G49" s="268"/>
      <c r="H49" s="269"/>
    </row>
    <row r="50" spans="1:8" ht="18" customHeight="1" thickBot="1">
      <c r="A50" s="270"/>
      <c r="B50" s="271"/>
      <c r="C50" s="271"/>
      <c r="D50" s="271"/>
      <c r="E50" s="271"/>
      <c r="F50" s="271"/>
      <c r="G50" s="271"/>
      <c r="H50" s="272"/>
    </row>
  </sheetData>
  <dataConsolidate/>
  <mergeCells count="25">
    <mergeCell ref="G14:H14"/>
    <mergeCell ref="G15:H15"/>
    <mergeCell ref="D16:H17"/>
    <mergeCell ref="B2:H2"/>
    <mergeCell ref="B8:D8"/>
    <mergeCell ref="B9:E9"/>
    <mergeCell ref="G9:H9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dataValidations disablePrompts="1" count="1">
    <dataValidation type="list" allowBlank="1" showInputMessage="1" showErrorMessage="1" sqref="B20:B39" xr:uid="{BDC11B25-8C96-4316-862C-934AEEAE3CEB}">
      <formula1>LIST</formula1>
    </dataValidation>
  </dataValidations>
  <hyperlinks>
    <hyperlink ref="G13" r:id="rId1" xr:uid="{BD5F8995-8F97-48EA-9669-25E2A3398CDA}"/>
    <hyperlink ref="J2" location="INDEX!A1" display="INDEXへ" xr:uid="{423E3278-2A5C-4965-9CEA-2777A0ED072C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C9ACA-E290-4CBC-B270-4DE2E6380AF7}">
  <sheetPr>
    <tabColor theme="5" tint="0.79998168889431442"/>
  </sheetPr>
  <dimension ref="A1:K50"/>
  <sheetViews>
    <sheetView showGridLines="0" showZeros="0" view="pageBreakPreview" topLeftCell="A22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64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83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95" t="s">
        <v>200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(5)'!B6</f>
        <v>〇〇〇〇株式会社</v>
      </c>
      <c r="C6" s="18" t="str">
        <f>'④見積書 (5)'!C6</f>
        <v>御中</v>
      </c>
      <c r="D6" s="18">
        <f>'④見積書 (5)'!D6</f>
        <v>0</v>
      </c>
      <c r="E6" s="18">
        <f>'④見積書 (5)'!E6</f>
        <v>0</v>
      </c>
      <c r="F6" s="18"/>
      <c r="G6" s="18"/>
      <c r="H6" s="18"/>
    </row>
    <row r="7" spans="1:11" ht="18" customHeight="1">
      <c r="B7" s="279" t="str">
        <f>'④見積書 (5)'!B7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(5)'!B8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F9" s="179"/>
      <c r="G9" s="280" t="str">
        <f>'④見積書 (5)'!G9</f>
        <v>ベンダー⑤</v>
      </c>
      <c r="H9" s="280"/>
    </row>
    <row r="10" spans="1:11" ht="18" customHeight="1">
      <c r="B10" s="255" t="s">
        <v>74</v>
      </c>
      <c r="C10" s="256"/>
      <c r="D10" s="18"/>
      <c r="E10" s="18"/>
      <c r="F10" s="179"/>
      <c r="G10" s="280" t="str">
        <f>'④見積書 (5)'!G10</f>
        <v>〒900-0000</v>
      </c>
      <c r="H10" s="280"/>
    </row>
    <row r="11" spans="1:11" ht="18" customHeight="1">
      <c r="B11" s="257" t="s">
        <v>75</v>
      </c>
      <c r="C11" s="258"/>
      <c r="D11" s="18"/>
      <c r="E11" s="17"/>
      <c r="F11" s="99" t="str">
        <f>'④見積書 (5)'!F11</f>
        <v>住所：</v>
      </c>
      <c r="G11" s="285" t="str">
        <f>'④見積書 (5)'!G11</f>
        <v>沖縄県那覇市</v>
      </c>
      <c r="H11" s="285"/>
    </row>
    <row r="12" spans="1:11" ht="18" customHeight="1">
      <c r="B12" s="281">
        <f>H42</f>
        <v>4840000</v>
      </c>
      <c r="C12" s="281"/>
      <c r="D12" s="18"/>
      <c r="E12" s="18"/>
      <c r="F12" s="99" t="str">
        <f>'④見積書 (5)'!F12</f>
        <v>電話：</v>
      </c>
      <c r="G12" s="280">
        <f>'④見積書 (5)'!G12</f>
        <v>0</v>
      </c>
      <c r="H12" s="280"/>
    </row>
    <row r="13" spans="1:11" ht="18" customHeight="1">
      <c r="B13" s="21"/>
      <c r="C13" s="279"/>
      <c r="D13" s="279"/>
      <c r="E13" s="279"/>
      <c r="F13" s="99" t="str">
        <f>'④見積書 (5)'!F13</f>
        <v>メール：</v>
      </c>
      <c r="G13" s="280" t="str">
        <f>'④見積書 (5)'!G13</f>
        <v>*****@**********</v>
      </c>
      <c r="H13" s="280"/>
    </row>
    <row r="14" spans="1:11" ht="18" customHeight="1">
      <c r="B14" s="62" t="s">
        <v>35</v>
      </c>
      <c r="C14" s="193" t="str">
        <f>'④見積書 (5)'!C14</f>
        <v>2025/n/nn</v>
      </c>
      <c r="D14" s="29"/>
      <c r="E14" s="18"/>
      <c r="F14" s="99" t="str">
        <f>'④見積書 (5)'!F14</f>
        <v>担当者：</v>
      </c>
      <c r="G14" s="280" t="str">
        <f>'④見積書 (5)'!G14</f>
        <v>○○</v>
      </c>
      <c r="H14" s="280"/>
    </row>
    <row r="15" spans="1:11" ht="18" customHeight="1">
      <c r="B15" s="62" t="s">
        <v>36</v>
      </c>
      <c r="C15" s="194" t="str">
        <f>'④見積書 (5)'!C15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194" t="str">
        <f>'④見積書 (5)'!C16</f>
        <v>2025/n/nn</v>
      </c>
      <c r="D16" s="286" t="str">
        <f>'④見積書 (5)'!$D$16</f>
        <v>件名：TEST⑤</v>
      </c>
      <c r="E16" s="287"/>
      <c r="F16" s="287"/>
      <c r="G16" s="287"/>
      <c r="H16" s="287"/>
    </row>
    <row r="17" spans="1:8" ht="18" customHeight="1">
      <c r="B17" s="62" t="s">
        <v>38</v>
      </c>
      <c r="C17" s="193" t="str">
        <f>'④見積書 (5)'!C17</f>
        <v>〇〇〇ホテル　１F受付</v>
      </c>
      <c r="D17" s="288"/>
      <c r="E17" s="289"/>
      <c r="F17" s="289"/>
      <c r="G17" s="289"/>
      <c r="H17" s="28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(5)'!A19</f>
        <v>0</v>
      </c>
      <c r="B19" s="33" t="str">
        <f>'④見積書 (5)'!B19</f>
        <v>費目</v>
      </c>
      <c r="C19" s="34" t="str">
        <f>'④見積書 (5)'!C19</f>
        <v>細節</v>
      </c>
      <c r="D19" s="20" t="str">
        <f>'④見積書 (5)'!D19</f>
        <v>内容（サービス・機器等）</v>
      </c>
      <c r="E19" s="20" t="str">
        <f>'④見積書 (5)'!E19</f>
        <v>数量</v>
      </c>
      <c r="F19" s="20" t="str">
        <f>'④見積書 (5)'!F19</f>
        <v>単位</v>
      </c>
      <c r="G19" s="32" t="str">
        <f>'④見積書 (5)'!G19</f>
        <v>単価（税抜）</v>
      </c>
      <c r="H19" s="20" t="str">
        <f>'④見積書 (5)'!H19</f>
        <v>金額（税抜）</v>
      </c>
    </row>
    <row r="20" spans="1:8" ht="18" customHeight="1">
      <c r="A20" s="282" t="str">
        <f>'④見積書 (5)'!A20</f>
        <v>記
載
例</v>
      </c>
      <c r="B20" s="36" t="str">
        <f>'④見積書 (5)'!B20</f>
        <v>ア.①備品</v>
      </c>
      <c r="C20" s="37" t="str">
        <f>'④見積書 (5)'!C20</f>
        <v>備品購入費</v>
      </c>
      <c r="D20" s="28" t="str">
        <f>'④見積書 (5)'!D20</f>
        <v>製造業務用タブレット</v>
      </c>
      <c r="E20" s="27">
        <f>'④見積書 (5)'!E20</f>
        <v>5</v>
      </c>
      <c r="F20" s="27" t="str">
        <f>'④見積書 (5)'!F20</f>
        <v>台</v>
      </c>
      <c r="G20" s="40">
        <f>'④見積書 (5)'!G20</f>
        <v>50000</v>
      </c>
      <c r="H20" s="40">
        <f>'④見積書 (5)'!H20</f>
        <v>250000</v>
      </c>
    </row>
    <row r="21" spans="1:8" ht="18" customHeight="1">
      <c r="A21" s="283"/>
      <c r="B21" s="36" t="str">
        <f>'④見積書 (5)'!B21</f>
        <v>ア.①備品</v>
      </c>
      <c r="C21" s="37" t="str">
        <f>'④見積書 (5)'!C21</f>
        <v>備品購入費</v>
      </c>
      <c r="D21" s="28" t="str">
        <f>'④見積書 (5)'!D21</f>
        <v>自動チェックイン機</v>
      </c>
      <c r="E21" s="27">
        <f>'④見積書 (5)'!E21</f>
        <v>1</v>
      </c>
      <c r="F21" s="27" t="str">
        <f>'④見積書 (5)'!F21</f>
        <v>式</v>
      </c>
      <c r="G21" s="40">
        <f>'④見積書 (5)'!G21</f>
        <v>2500000</v>
      </c>
      <c r="H21" s="40">
        <f>'④見積書 (5)'!H21</f>
        <v>2500000</v>
      </c>
    </row>
    <row r="22" spans="1:8" ht="18" customHeight="1">
      <c r="A22" s="283"/>
      <c r="B22" s="36" t="str">
        <f>'④見積書 (5)'!B22</f>
        <v>ア.③改良費</v>
      </c>
      <c r="C22" s="37" t="str">
        <f>'④見積書 (5)'!C22</f>
        <v>委託料</v>
      </c>
      <c r="D22" s="28" t="str">
        <f>'④見積書 (5)'!D22</f>
        <v>GoogleCloudサービス</v>
      </c>
      <c r="E22" s="27">
        <f>'④見積書 (5)'!E22</f>
        <v>7</v>
      </c>
      <c r="F22" s="27" t="str">
        <f>'④見積書 (5)'!F22</f>
        <v>月</v>
      </c>
      <c r="G22" s="40">
        <f>'④見積書 (5)'!G22</f>
        <v>15000</v>
      </c>
      <c r="H22" s="40">
        <f>'④見積書 (5)'!H22</f>
        <v>105000</v>
      </c>
    </row>
    <row r="23" spans="1:8" ht="18" customHeight="1">
      <c r="A23" s="283"/>
      <c r="B23" s="36" t="str">
        <f>'④見積書 (5)'!B23</f>
        <v>ウ.①施設整備費</v>
      </c>
      <c r="C23" s="37" t="str">
        <f>'④見積書 (5)'!C23</f>
        <v>委託料</v>
      </c>
      <c r="D23" s="28" t="str">
        <f>'④見積書 (5)'!D23</f>
        <v>自動チェックイン機設置駆体</v>
      </c>
      <c r="E23" s="27">
        <f>'④見積書 (5)'!E23</f>
        <v>1</v>
      </c>
      <c r="F23" s="27" t="str">
        <f>'④見積書 (5)'!F23</f>
        <v>式</v>
      </c>
      <c r="G23" s="40">
        <f>'④見積書 (5)'!G23</f>
        <v>30000</v>
      </c>
      <c r="H23" s="40">
        <f>'④見積書 (5)'!H23</f>
        <v>30000</v>
      </c>
    </row>
    <row r="24" spans="1:8" ht="18" customHeight="1" thickBot="1">
      <c r="A24" s="284"/>
      <c r="B24" s="48" t="str">
        <f>'④見積書 (5)'!B24</f>
        <v>ウ.③運搬費</v>
      </c>
      <c r="C24" s="49" t="str">
        <f>'④見積書 (5)'!C24</f>
        <v>役務費：通信運搬費</v>
      </c>
      <c r="D24" s="50" t="str">
        <f>'④見積書 (5)'!D24</f>
        <v>自動チェックイン機運搬</v>
      </c>
      <c r="E24" s="51">
        <f>'④見積書 (5)'!E24</f>
        <v>1</v>
      </c>
      <c r="F24" s="51" t="str">
        <f>'④見積書 (5)'!F24</f>
        <v>式</v>
      </c>
      <c r="G24" s="52">
        <f>'④見積書 (5)'!G24</f>
        <v>25000</v>
      </c>
      <c r="H24" s="52">
        <f>'④見積書 (5)'!H24</f>
        <v>25000</v>
      </c>
    </row>
    <row r="25" spans="1:8" ht="22.5" customHeight="1" thickTop="1">
      <c r="A25" s="54">
        <f>'④見積書 (5)'!A25</f>
        <v>1</v>
      </c>
      <c r="B25" s="175" t="str">
        <f>'④見積書 (5)'!B25</f>
        <v>ア.②ソフトウエア等購入</v>
      </c>
      <c r="C25" s="176" t="str">
        <f>'④見積書 (5)'!C25</f>
        <v>備品購入費</v>
      </c>
      <c r="D25" s="181" t="str">
        <f>'④見積書 (5)'!D25</f>
        <v>TEST5</v>
      </c>
      <c r="E25" s="46">
        <f>'④見積書 (5)'!E25</f>
        <v>1</v>
      </c>
      <c r="F25" s="46" t="str">
        <f>'④見積書 (5)'!F25</f>
        <v>式</v>
      </c>
      <c r="G25" s="47">
        <f>'④見積書 (5)'!G25</f>
        <v>3000000</v>
      </c>
      <c r="H25" s="47">
        <f>'④見積書 (5)'!H25</f>
        <v>3000000</v>
      </c>
    </row>
    <row r="26" spans="1:8" ht="22.5" customHeight="1">
      <c r="A26" s="55">
        <f>'④見積書 (5)'!A26</f>
        <v>2</v>
      </c>
      <c r="B26" s="177" t="str">
        <f>'④見積書 (5)'!B26</f>
        <v>ア.③改良費</v>
      </c>
      <c r="C26" s="178" t="str">
        <f>'④見積書 (5)'!C26</f>
        <v>委託料</v>
      </c>
      <c r="D26" s="181" t="str">
        <f>'④見積書 (5)'!D26</f>
        <v>TEST5</v>
      </c>
      <c r="E26" s="20">
        <f>'④見積書 (5)'!E26</f>
        <v>1</v>
      </c>
      <c r="F26" s="20" t="str">
        <f>'④見積書 (5)'!F26</f>
        <v>式</v>
      </c>
      <c r="G26" s="41">
        <f>'④見積書 (5)'!G26</f>
        <v>1000000</v>
      </c>
      <c r="H26" s="41">
        <f>'④見積書 (5)'!H26</f>
        <v>1000000</v>
      </c>
    </row>
    <row r="27" spans="1:8" ht="22.5" customHeight="1">
      <c r="A27" s="55">
        <f>'④見積書 (5)'!A27</f>
        <v>3</v>
      </c>
      <c r="B27" s="177" t="str">
        <f>'④見積書 (5)'!B27</f>
        <v>イ.①システム構築費</v>
      </c>
      <c r="C27" s="178" t="str">
        <f>'④見積書 (5)'!C27</f>
        <v>委託料</v>
      </c>
      <c r="D27" s="181" t="str">
        <f>'④見積書 (5)'!D27</f>
        <v>TEST5</v>
      </c>
      <c r="E27" s="20">
        <f>'④見積書 (5)'!E27</f>
        <v>1</v>
      </c>
      <c r="F27" s="20" t="str">
        <f>'④見積書 (5)'!F27</f>
        <v>式</v>
      </c>
      <c r="G27" s="41">
        <f>'④見積書 (5)'!G27</f>
        <v>100000</v>
      </c>
      <c r="H27" s="41">
        <f>'④見積書 (5)'!H27</f>
        <v>100000</v>
      </c>
    </row>
    <row r="28" spans="1:8" ht="22.5" customHeight="1">
      <c r="A28" s="54">
        <f>'④見積書 (5)'!A28</f>
        <v>4</v>
      </c>
      <c r="B28" s="177" t="str">
        <f>'④見積書 (5)'!B28</f>
        <v>ウ.①施設整備費</v>
      </c>
      <c r="C28" s="178" t="str">
        <f>'④見積書 (5)'!C28</f>
        <v>委託料</v>
      </c>
      <c r="D28" s="181" t="str">
        <f>'④見積書 (5)'!D28</f>
        <v>TEST5</v>
      </c>
      <c r="E28" s="20">
        <f>'④見積書 (5)'!E28</f>
        <v>1</v>
      </c>
      <c r="F28" s="20" t="str">
        <f>'④見積書 (5)'!F28</f>
        <v>式</v>
      </c>
      <c r="G28" s="41">
        <f>'④見積書 (5)'!G28</f>
        <v>100000</v>
      </c>
      <c r="H28" s="41">
        <f>'④見積書 (5)'!H28</f>
        <v>100000</v>
      </c>
    </row>
    <row r="29" spans="1:8" ht="22.5" customHeight="1">
      <c r="A29" s="55">
        <f>'④見積書 (5)'!A29</f>
        <v>5</v>
      </c>
      <c r="B29" s="177" t="str">
        <f>'④見積書 (5)'!B29</f>
        <v>ウ.②改良費</v>
      </c>
      <c r="C29" s="178" t="str">
        <f>'④見積書 (5)'!C29</f>
        <v>委託料</v>
      </c>
      <c r="D29" s="181" t="str">
        <f>'④見積書 (5)'!D29</f>
        <v>TEST5</v>
      </c>
      <c r="E29" s="20">
        <f>'④見積書 (5)'!E29</f>
        <v>1</v>
      </c>
      <c r="F29" s="20" t="str">
        <f>'④見積書 (5)'!F29</f>
        <v>式</v>
      </c>
      <c r="G29" s="41">
        <f>'④見積書 (5)'!G29</f>
        <v>100000</v>
      </c>
      <c r="H29" s="41">
        <f>'④見積書 (5)'!H29</f>
        <v>100000</v>
      </c>
    </row>
    <row r="30" spans="1:8" ht="22.5" customHeight="1">
      <c r="A30" s="55">
        <f>'④見積書 (5)'!A30</f>
        <v>6</v>
      </c>
      <c r="B30" s="177" t="str">
        <f>'④見積書 (5)'!B30</f>
        <v>ウ.③運搬費</v>
      </c>
      <c r="C30" s="178" t="str">
        <f>'④見積書 (5)'!C30</f>
        <v>役務費：通信運搬費</v>
      </c>
      <c r="D30" s="181" t="str">
        <f>'④見積書 (5)'!D30</f>
        <v>TEST5</v>
      </c>
      <c r="E30" s="20">
        <f>'④見積書 (5)'!E30</f>
        <v>1</v>
      </c>
      <c r="F30" s="20" t="str">
        <f>'④見積書 (5)'!F30</f>
        <v>式</v>
      </c>
      <c r="G30" s="41">
        <f>'④見積書 (5)'!G30</f>
        <v>100000</v>
      </c>
      <c r="H30" s="41">
        <f>'④見積書 (5)'!H30</f>
        <v>100000</v>
      </c>
    </row>
    <row r="31" spans="1:8" ht="22.5" customHeight="1">
      <c r="A31" s="54">
        <f>'④見積書 (5)'!A31</f>
        <v>7</v>
      </c>
      <c r="B31" s="177">
        <f>'④見積書 (5)'!B31</f>
        <v>0</v>
      </c>
      <c r="C31" s="178" t="str">
        <f>'④見積書 (5)'!C31</f>
        <v/>
      </c>
      <c r="D31" s="181">
        <f>'④見積書 (5)'!D31</f>
        <v>0</v>
      </c>
      <c r="E31" s="20">
        <f>'④見積書 (5)'!E31</f>
        <v>0</v>
      </c>
      <c r="F31" s="20">
        <f>'④見積書 (5)'!F31</f>
        <v>0</v>
      </c>
      <c r="G31" s="41">
        <f>'④見積書 (5)'!G31</f>
        <v>0</v>
      </c>
      <c r="H31" s="41">
        <f>'④見積書 (5)'!H31</f>
        <v>0</v>
      </c>
    </row>
    <row r="32" spans="1:8" ht="22.5" customHeight="1">
      <c r="A32" s="55">
        <f>'④見積書 (5)'!A32</f>
        <v>8</v>
      </c>
      <c r="B32" s="177">
        <f>'④見積書 (5)'!B32</f>
        <v>0</v>
      </c>
      <c r="C32" s="178" t="str">
        <f>'④見積書 (5)'!C32</f>
        <v/>
      </c>
      <c r="D32" s="181">
        <f>'④見積書 (5)'!D32</f>
        <v>0</v>
      </c>
      <c r="E32" s="20">
        <f>'④見積書 (5)'!E32</f>
        <v>0</v>
      </c>
      <c r="F32" s="20">
        <f>'④見積書 (5)'!F32</f>
        <v>0</v>
      </c>
      <c r="G32" s="41">
        <f>'④見積書 (5)'!G32</f>
        <v>0</v>
      </c>
      <c r="H32" s="41">
        <f>'④見積書 (5)'!H32</f>
        <v>0</v>
      </c>
    </row>
    <row r="33" spans="1:8" ht="22.5" customHeight="1">
      <c r="A33" s="55">
        <f>'④見積書 (5)'!A33</f>
        <v>9</v>
      </c>
      <c r="B33" s="177">
        <f>'④見積書 (5)'!B33</f>
        <v>0</v>
      </c>
      <c r="C33" s="178" t="str">
        <f>'④見積書 (5)'!C33</f>
        <v/>
      </c>
      <c r="D33" s="181">
        <f>'④見積書 (5)'!D33</f>
        <v>0</v>
      </c>
      <c r="E33" s="20">
        <f>'④見積書 (5)'!E33</f>
        <v>0</v>
      </c>
      <c r="F33" s="20">
        <f>'④見積書 (5)'!F33</f>
        <v>0</v>
      </c>
      <c r="G33" s="41">
        <f>'④見積書 (5)'!G33</f>
        <v>0</v>
      </c>
      <c r="H33" s="41">
        <f>'④見積書 (5)'!H33</f>
        <v>0</v>
      </c>
    </row>
    <row r="34" spans="1:8" ht="22.5" customHeight="1">
      <c r="A34" s="54">
        <f>'④見積書 (5)'!A34</f>
        <v>10</v>
      </c>
      <c r="B34" s="177">
        <f>'④見積書 (5)'!B34</f>
        <v>0</v>
      </c>
      <c r="C34" s="178" t="str">
        <f>'④見積書 (5)'!C34</f>
        <v/>
      </c>
      <c r="D34" s="181">
        <f>'④見積書 (5)'!D34</f>
        <v>0</v>
      </c>
      <c r="E34" s="20">
        <f>'④見積書 (5)'!E34</f>
        <v>0</v>
      </c>
      <c r="F34" s="20">
        <f>'④見積書 (5)'!F34</f>
        <v>0</v>
      </c>
      <c r="G34" s="41">
        <f>'④見積書 (5)'!G34</f>
        <v>0</v>
      </c>
      <c r="H34" s="41">
        <f>'④見積書 (5)'!H34</f>
        <v>0</v>
      </c>
    </row>
    <row r="35" spans="1:8" ht="22.5" customHeight="1">
      <c r="A35" s="55">
        <f>'④見積書 (5)'!A35</f>
        <v>11</v>
      </c>
      <c r="B35" s="177">
        <f>'④見積書 (5)'!B35</f>
        <v>0</v>
      </c>
      <c r="C35" s="178" t="str">
        <f>'④見積書 (5)'!C35</f>
        <v/>
      </c>
      <c r="D35" s="181">
        <f>'④見積書 (5)'!D35</f>
        <v>0</v>
      </c>
      <c r="E35" s="20">
        <f>'④見積書 (5)'!E35</f>
        <v>0</v>
      </c>
      <c r="F35" s="20">
        <f>'④見積書 (5)'!F35</f>
        <v>0</v>
      </c>
      <c r="G35" s="41">
        <f>'④見積書 (5)'!G35</f>
        <v>0</v>
      </c>
      <c r="H35" s="41">
        <f>'④見積書 (5)'!H35</f>
        <v>0</v>
      </c>
    </row>
    <row r="36" spans="1:8" ht="22.5" customHeight="1">
      <c r="A36" s="55">
        <f>'④見積書 (5)'!A36</f>
        <v>12</v>
      </c>
      <c r="B36" s="177">
        <f>'④見積書 (5)'!B36</f>
        <v>0</v>
      </c>
      <c r="C36" s="178" t="str">
        <f>'④見積書 (5)'!C36</f>
        <v/>
      </c>
      <c r="D36" s="181">
        <f>'④見積書 (5)'!D36</f>
        <v>0</v>
      </c>
      <c r="E36" s="20">
        <f>'④見積書 (5)'!E36</f>
        <v>0</v>
      </c>
      <c r="F36" s="20">
        <f>'④見積書 (5)'!F36</f>
        <v>0</v>
      </c>
      <c r="G36" s="41">
        <f>'④見積書 (5)'!G36</f>
        <v>0</v>
      </c>
      <c r="H36" s="41">
        <f>'④見積書 (5)'!H36</f>
        <v>0</v>
      </c>
    </row>
    <row r="37" spans="1:8" ht="22.5" customHeight="1">
      <c r="A37" s="54">
        <f>'④見積書 (5)'!A37</f>
        <v>13</v>
      </c>
      <c r="B37" s="177">
        <f>'④見積書 (5)'!B37</f>
        <v>0</v>
      </c>
      <c r="C37" s="178" t="str">
        <f>'④見積書 (5)'!C37</f>
        <v/>
      </c>
      <c r="D37" s="181">
        <f>'④見積書 (5)'!D37</f>
        <v>0</v>
      </c>
      <c r="E37" s="20">
        <f>'④見積書 (5)'!E37</f>
        <v>0</v>
      </c>
      <c r="F37" s="20">
        <f>'④見積書 (5)'!F37</f>
        <v>0</v>
      </c>
      <c r="G37" s="41">
        <f>'④見積書 (5)'!G37</f>
        <v>0</v>
      </c>
      <c r="H37" s="41">
        <f>'④見積書 (5)'!H37</f>
        <v>0</v>
      </c>
    </row>
    <row r="38" spans="1:8" ht="22.5" customHeight="1">
      <c r="A38" s="55">
        <f>'④見積書 (5)'!A38</f>
        <v>14</v>
      </c>
      <c r="B38" s="177">
        <f>'④見積書 (5)'!B38</f>
        <v>0</v>
      </c>
      <c r="C38" s="178" t="str">
        <f>'④見積書 (5)'!C38</f>
        <v/>
      </c>
      <c r="D38" s="181">
        <f>'④見積書 (5)'!D38</f>
        <v>0</v>
      </c>
      <c r="E38" s="20">
        <f>'④見積書 (5)'!E38</f>
        <v>0</v>
      </c>
      <c r="F38" s="20">
        <f>'④見積書 (5)'!F38</f>
        <v>0</v>
      </c>
      <c r="G38" s="41">
        <f>'④見積書 (5)'!G38</f>
        <v>0</v>
      </c>
      <c r="H38" s="41">
        <f>'④見積書 (5)'!H38</f>
        <v>0</v>
      </c>
    </row>
    <row r="39" spans="1:8" ht="22.5" customHeight="1">
      <c r="A39" s="55">
        <f>'④見積書 (5)'!A39</f>
        <v>15</v>
      </c>
      <c r="B39" s="177">
        <f>'④見積書 (5)'!B39</f>
        <v>0</v>
      </c>
      <c r="C39" s="178" t="str">
        <f>'④見積書 (5)'!C39</f>
        <v/>
      </c>
      <c r="D39" s="181">
        <f>'④見積書 (5)'!D39</f>
        <v>0</v>
      </c>
      <c r="E39" s="20">
        <f>'④見積書 (5)'!E39</f>
        <v>0</v>
      </c>
      <c r="F39" s="20">
        <f>'④見積書 (5)'!F39</f>
        <v>0</v>
      </c>
      <c r="G39" s="41">
        <f>'④見積書 (5)'!G39</f>
        <v>0</v>
      </c>
      <c r="H39" s="41">
        <f>'④見積書 (5)'!H39</f>
        <v>0</v>
      </c>
    </row>
    <row r="40" spans="1:8" ht="22.5" customHeight="1">
      <c r="B40" s="24"/>
      <c r="C40" s="24"/>
      <c r="D40" s="291"/>
      <c r="E40" s="291"/>
      <c r="F40" s="18"/>
      <c r="G40" s="20" t="s">
        <v>27</v>
      </c>
      <c r="H40" s="42">
        <f>'④見積書 (5)'!H40</f>
        <v>4400000</v>
      </c>
    </row>
    <row r="41" spans="1:8" ht="22.5" customHeight="1">
      <c r="B41" s="25"/>
      <c r="C41" s="26"/>
      <c r="D41" s="290"/>
      <c r="E41" s="290"/>
      <c r="F41" s="18"/>
      <c r="G41" s="20" t="s">
        <v>58</v>
      </c>
      <c r="H41" s="42">
        <f>'④見積書 (5)'!H41</f>
        <v>440000</v>
      </c>
    </row>
    <row r="42" spans="1:8" ht="22.5" customHeight="1">
      <c r="B42" s="25"/>
      <c r="C42" s="26"/>
      <c r="D42" s="290"/>
      <c r="E42" s="290"/>
      <c r="F42" s="18"/>
      <c r="G42" s="20" t="s">
        <v>59</v>
      </c>
      <c r="H42" s="42">
        <f>'④見積書 (5)'!H42</f>
        <v>4840000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6DF6D0CF-C4D6-424B-98B8-A30C3BD8E40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4978B-613C-49FC-A22F-3FAB6F81C87B}">
  <sheetPr>
    <tabColor theme="5" tint="0.79998168889431442"/>
  </sheetPr>
  <dimension ref="A1:J49"/>
  <sheetViews>
    <sheetView showGridLines="0" showZeros="0" view="pageBreakPreview" topLeftCell="A12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78" t="s">
        <v>63</v>
      </c>
      <c r="C1" s="278"/>
      <c r="D1" s="278"/>
      <c r="E1" s="278"/>
      <c r="F1" s="278"/>
      <c r="G1" s="278"/>
      <c r="H1" s="278"/>
      <c r="I1" s="16"/>
      <c r="J1" s="16"/>
    </row>
    <row r="2" spans="2:10" ht="18" customHeight="1" thickBot="1">
      <c r="G2" s="38" t="s">
        <v>81</v>
      </c>
      <c r="H2" s="94" t="s">
        <v>162</v>
      </c>
      <c r="J2" s="186" t="s">
        <v>165</v>
      </c>
    </row>
    <row r="3" spans="2:10" ht="18" customHeight="1" thickBot="1">
      <c r="B3" s="16"/>
      <c r="C3" s="16"/>
      <c r="D3" s="16"/>
      <c r="E3" s="16"/>
      <c r="F3" s="16"/>
      <c r="G3" s="39" t="s">
        <v>82</v>
      </c>
      <c r="H3" s="95" t="s">
        <v>202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'④見積書 (5)'!B6</f>
        <v>〇〇〇〇株式会社</v>
      </c>
      <c r="C5" s="18" t="str">
        <f>'④見積書 (5)'!C6</f>
        <v>御中</v>
      </c>
      <c r="D5" s="18">
        <f>'④見積書 (5)'!D6</f>
        <v>0</v>
      </c>
      <c r="E5" s="18">
        <f>'④見積書 (5)'!E6</f>
        <v>0</v>
      </c>
      <c r="F5" s="18"/>
      <c r="G5" s="18"/>
      <c r="H5" s="18"/>
    </row>
    <row r="6" spans="2:10" ht="18" customHeight="1">
      <c r="B6" s="279" t="str">
        <f>'④見積書 (5)'!B7</f>
        <v>〒900-0000</v>
      </c>
      <c r="C6" s="279"/>
      <c r="D6" s="279"/>
      <c r="E6" s="279"/>
      <c r="F6" s="18"/>
      <c r="G6" s="18"/>
      <c r="H6" s="18"/>
    </row>
    <row r="7" spans="2:10" ht="18" customHeight="1">
      <c r="B7" s="279" t="str">
        <f>'④見積書 (5)'!B8</f>
        <v>沖縄県那覇市旭町0-1-2△△ビル3F</v>
      </c>
      <c r="C7" s="279"/>
      <c r="D7" s="279"/>
      <c r="E7" s="279"/>
      <c r="F7" s="18"/>
      <c r="G7" s="18"/>
      <c r="H7" s="18"/>
    </row>
    <row r="8" spans="2:10" ht="18" customHeight="1">
      <c r="B8" s="279"/>
      <c r="C8" s="279"/>
      <c r="D8" s="279"/>
      <c r="E8" s="279"/>
      <c r="F8" s="18"/>
      <c r="G8" s="280" t="str">
        <f>'④見積書 (5)'!G9</f>
        <v>ベンダー⑤</v>
      </c>
      <c r="H8" s="280"/>
    </row>
    <row r="9" spans="2:10" ht="18" customHeight="1">
      <c r="B9" s="255" t="s">
        <v>71</v>
      </c>
      <c r="C9" s="256"/>
      <c r="D9" s="18"/>
      <c r="E9" s="18"/>
      <c r="F9" s="18"/>
      <c r="G9" s="280" t="str">
        <f>'④見積書 (5)'!G10</f>
        <v>〒900-0000</v>
      </c>
      <c r="H9" s="280"/>
    </row>
    <row r="10" spans="2:10" ht="18" customHeight="1">
      <c r="B10" s="257" t="s">
        <v>72</v>
      </c>
      <c r="C10" s="258"/>
      <c r="D10" s="18"/>
      <c r="E10" s="17"/>
      <c r="F10" s="99" t="str">
        <f>'④見積書 (5)'!F11</f>
        <v>住所：</v>
      </c>
      <c r="G10" s="285" t="str">
        <f>'④見積書 (5)'!G11</f>
        <v>沖縄県那覇市</v>
      </c>
      <c r="H10" s="285"/>
    </row>
    <row r="11" spans="2:10" ht="18" customHeight="1">
      <c r="B11" s="281">
        <f>H41</f>
        <v>4840000</v>
      </c>
      <c r="C11" s="281"/>
      <c r="D11" s="18"/>
      <c r="E11" s="18"/>
      <c r="F11" s="99" t="str">
        <f>'④見積書 (5)'!F12</f>
        <v>電話：</v>
      </c>
      <c r="G11" s="285">
        <f>'④見積書 (5)'!G12</f>
        <v>0</v>
      </c>
      <c r="H11" s="285"/>
    </row>
    <row r="12" spans="2:10" ht="18" customHeight="1">
      <c r="B12" s="21"/>
      <c r="C12" s="279"/>
      <c r="D12" s="279"/>
      <c r="E12" s="279"/>
      <c r="F12" s="99" t="str">
        <f>'④見積書 (5)'!F13</f>
        <v>メール：</v>
      </c>
      <c r="G12" s="285" t="str">
        <f>'④見積書 (5)'!G13</f>
        <v>*****@**********</v>
      </c>
      <c r="H12" s="285"/>
    </row>
    <row r="13" spans="2:10" ht="18" customHeight="1">
      <c r="B13" s="22" t="s">
        <v>35</v>
      </c>
      <c r="C13" s="193" t="str">
        <f>'④見積書 (5)'!C14</f>
        <v>2025/n/nn</v>
      </c>
      <c r="D13" s="29"/>
      <c r="E13" s="18"/>
      <c r="F13" s="99" t="str">
        <f>'④見積書 (5)'!F14</f>
        <v>担当者：</v>
      </c>
      <c r="G13" s="285" t="str">
        <f>'④見積書 (5)'!G14</f>
        <v>○○</v>
      </c>
      <c r="H13" s="285"/>
    </row>
    <row r="14" spans="2:10" ht="18" customHeight="1">
      <c r="B14" s="22" t="s">
        <v>36</v>
      </c>
      <c r="C14" s="194" t="str">
        <f>'④見積書 (5)'!C15</f>
        <v>月末締め翌月末払い</v>
      </c>
      <c r="D14" s="101"/>
      <c r="E14" s="61"/>
      <c r="F14" s="61"/>
      <c r="G14" s="250"/>
      <c r="H14" s="250"/>
    </row>
    <row r="15" spans="2:10" ht="18" customHeight="1">
      <c r="B15" s="22" t="s">
        <v>37</v>
      </c>
      <c r="C15" s="194" t="str">
        <f>'④見積書 (5)'!C16</f>
        <v>2025/n/nn</v>
      </c>
      <c r="D15" s="306" t="str">
        <f>'④見積書 (5)'!D16</f>
        <v>件名：TEST⑤</v>
      </c>
      <c r="E15" s="307"/>
      <c r="F15" s="307"/>
      <c r="G15" s="307"/>
      <c r="H15" s="307"/>
    </row>
    <row r="16" spans="2:10" ht="18" customHeight="1" thickBot="1">
      <c r="B16" s="22" t="s">
        <v>38</v>
      </c>
      <c r="C16" s="193" t="str">
        <f>'④見積書 (5)'!C17</f>
        <v>〇〇〇ホテル　１F受付</v>
      </c>
      <c r="D16" s="308"/>
      <c r="E16" s="309"/>
      <c r="F16" s="309"/>
      <c r="G16" s="309"/>
      <c r="H16" s="309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'④見積書 (5)'!A19</f>
        <v>0</v>
      </c>
      <c r="B18" s="33" t="str">
        <f>'④見積書 (5)'!B19</f>
        <v>費目</v>
      </c>
      <c r="C18" s="34" t="str">
        <f>'④見積書 (5)'!C19</f>
        <v>細節</v>
      </c>
      <c r="D18" s="20" t="str">
        <f>'④見積書 (5)'!D19</f>
        <v>内容（サービス・機器等）</v>
      </c>
      <c r="E18" s="20" t="str">
        <f>'④見積書 (5)'!E19</f>
        <v>数量</v>
      </c>
      <c r="F18" s="20" t="str">
        <f>'④見積書 (5)'!F19</f>
        <v>単位</v>
      </c>
      <c r="G18" s="32" t="str">
        <f>'④見積書 (5)'!G19</f>
        <v>単価（税抜）</v>
      </c>
      <c r="H18" s="20" t="str">
        <f>'④見積書 (5)'!H19</f>
        <v>金額（税抜）</v>
      </c>
    </row>
    <row r="19" spans="1:8" ht="18" customHeight="1">
      <c r="A19" s="282" t="str">
        <f>'④見積書 (5)'!A20</f>
        <v>記
載
例</v>
      </c>
      <c r="B19" s="36" t="str">
        <f>'④見積書 (5)'!B20</f>
        <v>ア.①備品</v>
      </c>
      <c r="C19" s="37" t="str">
        <f>'④見積書 (5)'!C20</f>
        <v>備品購入費</v>
      </c>
      <c r="D19" s="28" t="str">
        <f>'④見積書 (5)'!D20</f>
        <v>製造業務用タブレット</v>
      </c>
      <c r="E19" s="27">
        <f>'④見積書 (5)'!E20</f>
        <v>5</v>
      </c>
      <c r="F19" s="27" t="str">
        <f>'④見積書 (5)'!F20</f>
        <v>台</v>
      </c>
      <c r="G19" s="40">
        <f>'④見積書 (5)'!G20</f>
        <v>50000</v>
      </c>
      <c r="H19" s="40">
        <f>'④見積書 (5)'!H20</f>
        <v>250000</v>
      </c>
    </row>
    <row r="20" spans="1:8" ht="18" customHeight="1">
      <c r="A20" s="283"/>
      <c r="B20" s="36" t="str">
        <f>'④見積書 (5)'!B21</f>
        <v>ア.①備品</v>
      </c>
      <c r="C20" s="37" t="str">
        <f>'④見積書 (5)'!C21</f>
        <v>備品購入費</v>
      </c>
      <c r="D20" s="28" t="str">
        <f>'④見積書 (5)'!D21</f>
        <v>自動チェックイン機</v>
      </c>
      <c r="E20" s="27">
        <f>'④見積書 (5)'!E21</f>
        <v>1</v>
      </c>
      <c r="F20" s="27" t="str">
        <f>'④見積書 (5)'!F21</f>
        <v>式</v>
      </c>
      <c r="G20" s="40">
        <f>'④見積書 (5)'!G21</f>
        <v>2500000</v>
      </c>
      <c r="H20" s="40">
        <f>'④見積書 (5)'!H21</f>
        <v>2500000</v>
      </c>
    </row>
    <row r="21" spans="1:8" ht="18" customHeight="1">
      <c r="A21" s="283"/>
      <c r="B21" s="36" t="str">
        <f>'④見積書 (5)'!B22</f>
        <v>ア.③改良費</v>
      </c>
      <c r="C21" s="37" t="str">
        <f>'④見積書 (5)'!C22</f>
        <v>委託料</v>
      </c>
      <c r="D21" s="28" t="str">
        <f>'④見積書 (5)'!D22</f>
        <v>GoogleCloudサービス</v>
      </c>
      <c r="E21" s="27">
        <f>'④見積書 (5)'!E22</f>
        <v>7</v>
      </c>
      <c r="F21" s="27" t="str">
        <f>'④見積書 (5)'!F22</f>
        <v>月</v>
      </c>
      <c r="G21" s="40">
        <f>'④見積書 (5)'!G22</f>
        <v>15000</v>
      </c>
      <c r="H21" s="40">
        <f>'④見積書 (5)'!H22</f>
        <v>105000</v>
      </c>
    </row>
    <row r="22" spans="1:8" ht="18" customHeight="1">
      <c r="A22" s="283"/>
      <c r="B22" s="36" t="str">
        <f>'④見積書 (5)'!B23</f>
        <v>ウ.①施設整備費</v>
      </c>
      <c r="C22" s="37" t="str">
        <f>'④見積書 (5)'!C23</f>
        <v>委託料</v>
      </c>
      <c r="D22" s="28" t="str">
        <f>'④見積書 (5)'!D23</f>
        <v>自動チェックイン機設置駆体</v>
      </c>
      <c r="E22" s="27">
        <f>'④見積書 (5)'!E23</f>
        <v>1</v>
      </c>
      <c r="F22" s="27" t="str">
        <f>'④見積書 (5)'!F23</f>
        <v>式</v>
      </c>
      <c r="G22" s="40">
        <f>'④見積書 (5)'!G23</f>
        <v>30000</v>
      </c>
      <c r="H22" s="40">
        <f>'④見積書 (5)'!H23</f>
        <v>30000</v>
      </c>
    </row>
    <row r="23" spans="1:8" ht="18" customHeight="1" thickBot="1">
      <c r="A23" s="284"/>
      <c r="B23" s="48" t="str">
        <f>'④見積書 (5)'!B24</f>
        <v>ウ.③運搬費</v>
      </c>
      <c r="C23" s="49" t="str">
        <f>'④見積書 (5)'!C24</f>
        <v>役務費：通信運搬費</v>
      </c>
      <c r="D23" s="50" t="str">
        <f>'④見積書 (5)'!D24</f>
        <v>自動チェックイン機運搬</v>
      </c>
      <c r="E23" s="51">
        <f>'④見積書 (5)'!E24</f>
        <v>1</v>
      </c>
      <c r="F23" s="51" t="str">
        <f>'④見積書 (5)'!F24</f>
        <v>式</v>
      </c>
      <c r="G23" s="52">
        <f>'④見積書 (5)'!G24</f>
        <v>25000</v>
      </c>
      <c r="H23" s="52">
        <f>'④見積書 (5)'!H24</f>
        <v>25000</v>
      </c>
    </row>
    <row r="24" spans="1:8" ht="25" customHeight="1" thickTop="1">
      <c r="A24" s="54">
        <f>'④見積書 (5)'!A25</f>
        <v>1</v>
      </c>
      <c r="B24" s="43" t="str">
        <f>'④見積書 (5)'!B25</f>
        <v>ア.②ソフトウエア等購入</v>
      </c>
      <c r="C24" s="44" t="str">
        <f>'④見積書 (5)'!C25</f>
        <v>備品購入費</v>
      </c>
      <c r="D24" s="45" t="str">
        <f>'④見積書 (5)'!D25</f>
        <v>TEST5</v>
      </c>
      <c r="E24" s="46">
        <f>'④見積書 (5)'!E25</f>
        <v>1</v>
      </c>
      <c r="F24" s="46" t="str">
        <f>'④見積書 (5)'!F25</f>
        <v>式</v>
      </c>
      <c r="G24" s="47">
        <f>'④見積書 (5)'!G25</f>
        <v>3000000</v>
      </c>
      <c r="H24" s="47">
        <f>'④見積書 (5)'!H25</f>
        <v>3000000</v>
      </c>
    </row>
    <row r="25" spans="1:8" ht="25" customHeight="1">
      <c r="A25" s="55">
        <f>'④見積書 (5)'!A26</f>
        <v>2</v>
      </c>
      <c r="B25" s="31" t="str">
        <f>'④見積書 (5)'!B26</f>
        <v>ア.③改良費</v>
      </c>
      <c r="C25" s="35" t="str">
        <f>'④見積書 (5)'!C26</f>
        <v>委託料</v>
      </c>
      <c r="D25" s="22" t="str">
        <f>'④見積書 (5)'!D26</f>
        <v>TEST5</v>
      </c>
      <c r="E25" s="20">
        <f>'④見積書 (5)'!E26</f>
        <v>1</v>
      </c>
      <c r="F25" s="20" t="str">
        <f>'④見積書 (5)'!F26</f>
        <v>式</v>
      </c>
      <c r="G25" s="41">
        <f>'④見積書 (5)'!G26</f>
        <v>1000000</v>
      </c>
      <c r="H25" s="41">
        <f>'④見積書 (5)'!H26</f>
        <v>1000000</v>
      </c>
    </row>
    <row r="26" spans="1:8" ht="25" customHeight="1">
      <c r="A26" s="55">
        <f>'④見積書 (5)'!A27</f>
        <v>3</v>
      </c>
      <c r="B26" s="31" t="str">
        <f>'④見積書 (5)'!B27</f>
        <v>イ.①システム構築費</v>
      </c>
      <c r="C26" s="35" t="str">
        <f>'④見積書 (5)'!C27</f>
        <v>委託料</v>
      </c>
      <c r="D26" s="22" t="str">
        <f>'④見積書 (5)'!D27</f>
        <v>TEST5</v>
      </c>
      <c r="E26" s="20">
        <f>'④見積書 (5)'!E27</f>
        <v>1</v>
      </c>
      <c r="F26" s="20" t="str">
        <f>'④見積書 (5)'!F27</f>
        <v>式</v>
      </c>
      <c r="G26" s="41">
        <f>'④見積書 (5)'!G27</f>
        <v>100000</v>
      </c>
      <c r="H26" s="41">
        <f>'④見積書 (5)'!H27</f>
        <v>100000</v>
      </c>
    </row>
    <row r="27" spans="1:8" ht="25" customHeight="1">
      <c r="A27" s="54">
        <f>'④見積書 (5)'!A28</f>
        <v>4</v>
      </c>
      <c r="B27" s="31" t="str">
        <f>'④見積書 (5)'!B28</f>
        <v>ウ.①施設整備費</v>
      </c>
      <c r="C27" s="35" t="str">
        <f>'④見積書 (5)'!C28</f>
        <v>委託料</v>
      </c>
      <c r="D27" s="22" t="str">
        <f>'④見積書 (5)'!D28</f>
        <v>TEST5</v>
      </c>
      <c r="E27" s="20">
        <f>'④見積書 (5)'!E28</f>
        <v>1</v>
      </c>
      <c r="F27" s="20" t="str">
        <f>'④見積書 (5)'!F28</f>
        <v>式</v>
      </c>
      <c r="G27" s="41">
        <f>'④見積書 (5)'!G28</f>
        <v>100000</v>
      </c>
      <c r="H27" s="41">
        <f>'④見積書 (5)'!H28</f>
        <v>100000</v>
      </c>
    </row>
    <row r="28" spans="1:8" ht="25" customHeight="1">
      <c r="A28" s="55">
        <f>'④見積書 (5)'!A29</f>
        <v>5</v>
      </c>
      <c r="B28" s="31" t="str">
        <f>'④見積書 (5)'!B29</f>
        <v>ウ.②改良費</v>
      </c>
      <c r="C28" s="35" t="str">
        <f>'④見積書 (5)'!C29</f>
        <v>委託料</v>
      </c>
      <c r="D28" s="22" t="str">
        <f>'④見積書 (5)'!D29</f>
        <v>TEST5</v>
      </c>
      <c r="E28" s="20">
        <f>'④見積書 (5)'!E29</f>
        <v>1</v>
      </c>
      <c r="F28" s="20" t="str">
        <f>'④見積書 (5)'!F29</f>
        <v>式</v>
      </c>
      <c r="G28" s="41">
        <f>'④見積書 (5)'!G29</f>
        <v>100000</v>
      </c>
      <c r="H28" s="41">
        <f>'④見積書 (5)'!H29</f>
        <v>100000</v>
      </c>
    </row>
    <row r="29" spans="1:8" ht="25" customHeight="1">
      <c r="A29" s="55">
        <f>'④見積書 (5)'!A30</f>
        <v>6</v>
      </c>
      <c r="B29" s="31" t="str">
        <f>'④見積書 (5)'!B30</f>
        <v>ウ.③運搬費</v>
      </c>
      <c r="C29" s="35" t="str">
        <f>'④見積書 (5)'!C30</f>
        <v>役務費：通信運搬費</v>
      </c>
      <c r="D29" s="22" t="str">
        <f>'④見積書 (5)'!D30</f>
        <v>TEST5</v>
      </c>
      <c r="E29" s="20">
        <f>'④見積書 (5)'!E30</f>
        <v>1</v>
      </c>
      <c r="F29" s="20" t="str">
        <f>'④見積書 (5)'!F30</f>
        <v>式</v>
      </c>
      <c r="G29" s="41">
        <f>'④見積書 (5)'!G30</f>
        <v>100000</v>
      </c>
      <c r="H29" s="41">
        <f>'④見積書 (5)'!H30</f>
        <v>100000</v>
      </c>
    </row>
    <row r="30" spans="1:8" ht="25" customHeight="1">
      <c r="A30" s="54">
        <f>'④見積書 (5)'!A31</f>
        <v>7</v>
      </c>
      <c r="B30" s="31">
        <f>'④見積書 (5)'!B31</f>
        <v>0</v>
      </c>
      <c r="C30" s="35" t="str">
        <f>'④見積書 (5)'!C31</f>
        <v/>
      </c>
      <c r="D30" s="22">
        <f>'④見積書 (5)'!D31</f>
        <v>0</v>
      </c>
      <c r="E30" s="20">
        <f>'④見積書 (5)'!E31</f>
        <v>0</v>
      </c>
      <c r="F30" s="20">
        <f>'④見積書 (5)'!F31</f>
        <v>0</v>
      </c>
      <c r="G30" s="41">
        <f>'④見積書 (5)'!G31</f>
        <v>0</v>
      </c>
      <c r="H30" s="41">
        <f>'④見積書 (5)'!H31</f>
        <v>0</v>
      </c>
    </row>
    <row r="31" spans="1:8" ht="25" customHeight="1">
      <c r="A31" s="55">
        <f>'④見積書 (5)'!A32</f>
        <v>8</v>
      </c>
      <c r="B31" s="31">
        <f>'④見積書 (5)'!B32</f>
        <v>0</v>
      </c>
      <c r="C31" s="35" t="str">
        <f>'④見積書 (5)'!C32</f>
        <v/>
      </c>
      <c r="D31" s="22">
        <f>'④見積書 (5)'!D32</f>
        <v>0</v>
      </c>
      <c r="E31" s="20">
        <f>'④見積書 (5)'!E32</f>
        <v>0</v>
      </c>
      <c r="F31" s="20">
        <f>'④見積書 (5)'!F32</f>
        <v>0</v>
      </c>
      <c r="G31" s="41">
        <f>'④見積書 (5)'!G32</f>
        <v>0</v>
      </c>
      <c r="H31" s="41">
        <f>'④見積書 (5)'!H32</f>
        <v>0</v>
      </c>
    </row>
    <row r="32" spans="1:8" ht="25" customHeight="1">
      <c r="A32" s="55">
        <f>'④見積書 (5)'!A33</f>
        <v>9</v>
      </c>
      <c r="B32" s="31">
        <f>'④見積書 (5)'!B33</f>
        <v>0</v>
      </c>
      <c r="C32" s="35" t="str">
        <f>'④見積書 (5)'!C33</f>
        <v/>
      </c>
      <c r="D32" s="22">
        <f>'④見積書 (5)'!D33</f>
        <v>0</v>
      </c>
      <c r="E32" s="20">
        <f>'④見積書 (5)'!E33</f>
        <v>0</v>
      </c>
      <c r="F32" s="20">
        <f>'④見積書 (5)'!F33</f>
        <v>0</v>
      </c>
      <c r="G32" s="41">
        <f>'④見積書 (5)'!G33</f>
        <v>0</v>
      </c>
      <c r="H32" s="41">
        <f>'④見積書 (5)'!H33</f>
        <v>0</v>
      </c>
    </row>
    <row r="33" spans="1:8" ht="25" customHeight="1">
      <c r="A33" s="54">
        <f>'④見積書 (5)'!A34</f>
        <v>10</v>
      </c>
      <c r="B33" s="31">
        <f>'④見積書 (5)'!B34</f>
        <v>0</v>
      </c>
      <c r="C33" s="35" t="str">
        <f>'④見積書 (5)'!C34</f>
        <v/>
      </c>
      <c r="D33" s="22">
        <f>'④見積書 (5)'!D34</f>
        <v>0</v>
      </c>
      <c r="E33" s="20">
        <f>'④見積書 (5)'!E34</f>
        <v>0</v>
      </c>
      <c r="F33" s="20">
        <f>'④見積書 (5)'!F34</f>
        <v>0</v>
      </c>
      <c r="G33" s="41">
        <f>'④見積書 (5)'!G34</f>
        <v>0</v>
      </c>
      <c r="H33" s="41">
        <f>'④見積書 (5)'!H34</f>
        <v>0</v>
      </c>
    </row>
    <row r="34" spans="1:8" ht="25" customHeight="1">
      <c r="A34" s="55">
        <f>'④見積書 (5)'!A35</f>
        <v>11</v>
      </c>
      <c r="B34" s="31">
        <f>'④見積書 (5)'!B35</f>
        <v>0</v>
      </c>
      <c r="C34" s="35" t="str">
        <f>'④見積書 (5)'!C35</f>
        <v/>
      </c>
      <c r="D34" s="22">
        <f>'④見積書 (5)'!D35</f>
        <v>0</v>
      </c>
      <c r="E34" s="20">
        <f>'④見積書 (5)'!E35</f>
        <v>0</v>
      </c>
      <c r="F34" s="20">
        <f>'④見積書 (5)'!F35</f>
        <v>0</v>
      </c>
      <c r="G34" s="41">
        <f>'④見積書 (5)'!G35</f>
        <v>0</v>
      </c>
      <c r="H34" s="41">
        <f>'④見積書 (5)'!H35</f>
        <v>0</v>
      </c>
    </row>
    <row r="35" spans="1:8" ht="25" customHeight="1">
      <c r="A35" s="55">
        <f>'④見積書 (5)'!A36</f>
        <v>12</v>
      </c>
      <c r="B35" s="31">
        <f>'④見積書 (5)'!B36</f>
        <v>0</v>
      </c>
      <c r="C35" s="35" t="str">
        <f>'④見積書 (5)'!C36</f>
        <v/>
      </c>
      <c r="D35" s="22">
        <f>'④見積書 (5)'!D36</f>
        <v>0</v>
      </c>
      <c r="E35" s="20">
        <f>'④見積書 (5)'!E36</f>
        <v>0</v>
      </c>
      <c r="F35" s="20">
        <f>'④見積書 (5)'!F36</f>
        <v>0</v>
      </c>
      <c r="G35" s="41">
        <f>'④見積書 (5)'!G36</f>
        <v>0</v>
      </c>
      <c r="H35" s="41">
        <f>'④見積書 (5)'!H36</f>
        <v>0</v>
      </c>
    </row>
    <row r="36" spans="1:8" ht="25" customHeight="1">
      <c r="A36" s="54">
        <f>'④見積書 (5)'!A37</f>
        <v>13</v>
      </c>
      <c r="B36" s="31">
        <f>'④見積書 (5)'!B37</f>
        <v>0</v>
      </c>
      <c r="C36" s="35" t="str">
        <f>'④見積書 (5)'!C37</f>
        <v/>
      </c>
      <c r="D36" s="22">
        <f>'④見積書 (5)'!D37</f>
        <v>0</v>
      </c>
      <c r="E36" s="20">
        <f>'④見積書 (5)'!E37</f>
        <v>0</v>
      </c>
      <c r="F36" s="20">
        <f>'④見積書 (5)'!F37</f>
        <v>0</v>
      </c>
      <c r="G36" s="41">
        <f>'④見積書 (5)'!G37</f>
        <v>0</v>
      </c>
      <c r="H36" s="41">
        <f>'④見積書 (5)'!H37</f>
        <v>0</v>
      </c>
    </row>
    <row r="37" spans="1:8" ht="25" customHeight="1">
      <c r="A37" s="55">
        <f>'④見積書 (5)'!A38</f>
        <v>14</v>
      </c>
      <c r="B37" s="31">
        <f>'④見積書 (5)'!B38</f>
        <v>0</v>
      </c>
      <c r="C37" s="35" t="str">
        <f>'④見積書 (5)'!C38</f>
        <v/>
      </c>
      <c r="D37" s="22">
        <f>'④見積書 (5)'!D38</f>
        <v>0</v>
      </c>
      <c r="E37" s="20">
        <f>'④見積書 (5)'!E38</f>
        <v>0</v>
      </c>
      <c r="F37" s="20">
        <f>'④見積書 (5)'!F38</f>
        <v>0</v>
      </c>
      <c r="G37" s="41">
        <f>'④見積書 (5)'!G38</f>
        <v>0</v>
      </c>
      <c r="H37" s="41">
        <f>'④見積書 (5)'!H38</f>
        <v>0</v>
      </c>
    </row>
    <row r="38" spans="1:8" ht="25" customHeight="1">
      <c r="A38" s="55">
        <f>'④見積書 (5)'!A39</f>
        <v>15</v>
      </c>
      <c r="B38" s="31">
        <f>'④見積書 (5)'!B39</f>
        <v>0</v>
      </c>
      <c r="C38" s="35" t="str">
        <f>'④見積書 (5)'!C39</f>
        <v/>
      </c>
      <c r="D38" s="22">
        <f>'④見積書 (5)'!D39</f>
        <v>0</v>
      </c>
      <c r="E38" s="20">
        <f>'④見積書 (5)'!E39</f>
        <v>0</v>
      </c>
      <c r="F38" s="20">
        <f>'④見積書 (5)'!F39</f>
        <v>0</v>
      </c>
      <c r="G38" s="41">
        <f>'④見積書 (5)'!G39</f>
        <v>0</v>
      </c>
      <c r="H38" s="41">
        <f>'④見積書 (5)'!H39</f>
        <v>0</v>
      </c>
    </row>
    <row r="39" spans="1:8" ht="25" customHeight="1">
      <c r="B39" s="24"/>
      <c r="C39" s="24"/>
      <c r="D39" s="291"/>
      <c r="E39" s="291"/>
      <c r="F39" s="18"/>
      <c r="G39" s="20" t="s">
        <v>27</v>
      </c>
      <c r="H39" s="42">
        <f>'④見積書 (5)'!H40</f>
        <v>4400000</v>
      </c>
    </row>
    <row r="40" spans="1:8" ht="25" customHeight="1">
      <c r="B40" s="25"/>
      <c r="C40" s="26"/>
      <c r="D40" s="290"/>
      <c r="E40" s="290"/>
      <c r="F40" s="18"/>
      <c r="G40" s="20" t="s">
        <v>58</v>
      </c>
      <c r="H40" s="42">
        <f>'④見積書 (5)'!H41</f>
        <v>440000</v>
      </c>
    </row>
    <row r="41" spans="1:8" ht="25" customHeight="1">
      <c r="B41" s="25"/>
      <c r="C41" s="26"/>
      <c r="D41" s="290"/>
      <c r="E41" s="290"/>
      <c r="F41" s="18"/>
      <c r="G41" s="20" t="s">
        <v>59</v>
      </c>
      <c r="H41" s="42">
        <f>'④見積書 (5)'!H42</f>
        <v>4840000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98" t="s">
        <v>28</v>
      </c>
      <c r="B44" s="299"/>
      <c r="C44" s="299"/>
      <c r="D44" s="299"/>
      <c r="E44" s="299"/>
      <c r="F44" s="299"/>
      <c r="G44" s="299"/>
      <c r="H44" s="300"/>
    </row>
    <row r="45" spans="1:8" ht="18" customHeight="1">
      <c r="A45" s="292"/>
      <c r="B45" s="293"/>
      <c r="C45" s="293"/>
      <c r="D45" s="293"/>
      <c r="E45" s="293"/>
      <c r="F45" s="293"/>
      <c r="G45" s="293"/>
      <c r="H45" s="294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 thickBot="1">
      <c r="A49" s="295"/>
      <c r="B49" s="296"/>
      <c r="C49" s="296"/>
      <c r="D49" s="296"/>
      <c r="E49" s="296"/>
      <c r="F49" s="296"/>
      <c r="G49" s="296"/>
      <c r="H49" s="297"/>
    </row>
  </sheetData>
  <mergeCells count="26">
    <mergeCell ref="B1:H1"/>
    <mergeCell ref="B6:E6"/>
    <mergeCell ref="B7:E7"/>
    <mergeCell ref="B8:E8"/>
    <mergeCell ref="G8:H8"/>
    <mergeCell ref="G13:H13"/>
    <mergeCell ref="G14:H14"/>
    <mergeCell ref="D15:H16"/>
    <mergeCell ref="B9:C9"/>
    <mergeCell ref="G9:H9"/>
    <mergeCell ref="B10:C10"/>
    <mergeCell ref="G10:H10"/>
    <mergeCell ref="B11:C11"/>
    <mergeCell ref="G11:H11"/>
    <mergeCell ref="C12:E12"/>
    <mergeCell ref="G12:H12"/>
    <mergeCell ref="A19:A23"/>
    <mergeCell ref="D39:E39"/>
    <mergeCell ref="A49:H49"/>
    <mergeCell ref="D41:E41"/>
    <mergeCell ref="A44:H44"/>
    <mergeCell ref="A45:H45"/>
    <mergeCell ref="A46:H46"/>
    <mergeCell ref="A47:H47"/>
    <mergeCell ref="A48:H48"/>
    <mergeCell ref="D40:E40"/>
  </mergeCells>
  <phoneticPr fontId="1"/>
  <hyperlinks>
    <hyperlink ref="J2" location="INDEX!A1" display="INDEXへ" xr:uid="{67EBD208-1B0A-49B9-BC48-8BF833F96A4C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C4C0D-6C81-4243-B2EA-7F9AEEC129BF}">
  <sheetPr>
    <tabColor theme="5" tint="0.79998168889431442"/>
  </sheetPr>
  <dimension ref="A1:K50"/>
  <sheetViews>
    <sheetView showGridLines="0" showZeros="0" view="pageBreakPreview" topLeftCell="A25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62</v>
      </c>
      <c r="C2" s="301"/>
      <c r="D2" s="301"/>
      <c r="E2" s="301"/>
      <c r="F2" s="301"/>
      <c r="G2" s="301"/>
      <c r="H2" s="301"/>
      <c r="I2" s="16"/>
      <c r="J2" s="186" t="s">
        <v>165</v>
      </c>
    </row>
    <row r="3" spans="1:11" ht="18" customHeight="1" thickBot="1">
      <c r="G3" s="38" t="s">
        <v>79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80</v>
      </c>
      <c r="H4" s="95" t="s">
        <v>201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(5)'!B6</f>
        <v>〇〇〇〇株式会社</v>
      </c>
      <c r="C6" s="18" t="s">
        <v>60</v>
      </c>
      <c r="D6" s="18"/>
      <c r="E6" s="18"/>
      <c r="F6" s="18"/>
      <c r="G6" s="18"/>
      <c r="H6" s="18"/>
    </row>
    <row r="7" spans="1:11" ht="18" customHeight="1">
      <c r="B7" s="279" t="str">
        <f>'④見積書 (5)'!B7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(5)'!B8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280" t="str">
        <f>'④見積書 (5)'!G9</f>
        <v>ベンダー⑤</v>
      </c>
      <c r="H9" s="280"/>
    </row>
    <row r="10" spans="1:11" ht="18" customHeight="1">
      <c r="B10" s="255" t="s">
        <v>69</v>
      </c>
      <c r="C10" s="256"/>
      <c r="D10" s="18"/>
      <c r="E10" s="18"/>
      <c r="G10" s="280" t="str">
        <f>'④見積書 (5)'!G10</f>
        <v>〒900-0000</v>
      </c>
      <c r="H10" s="280"/>
    </row>
    <row r="11" spans="1:11" ht="18" customHeight="1">
      <c r="B11" s="257" t="s">
        <v>70</v>
      </c>
      <c r="C11" s="258"/>
      <c r="D11" s="18"/>
      <c r="E11" s="17"/>
      <c r="F11" s="99" t="str">
        <f>'④見積書 (5)'!F11</f>
        <v>住所：</v>
      </c>
      <c r="G11" s="285" t="str">
        <f>'④見積書 (5)'!G11</f>
        <v>沖縄県那覇市</v>
      </c>
      <c r="H11" s="285"/>
    </row>
    <row r="12" spans="1:11" ht="18" customHeight="1">
      <c r="B12" s="281">
        <f>H42</f>
        <v>4840000</v>
      </c>
      <c r="C12" s="281"/>
      <c r="D12" s="18"/>
      <c r="E12" s="18"/>
      <c r="F12" s="99" t="str">
        <f>'④見積書 (5)'!F12</f>
        <v>電話：</v>
      </c>
      <c r="G12" s="280">
        <f>'④見積書 (5)'!G12</f>
        <v>0</v>
      </c>
      <c r="H12" s="280"/>
    </row>
    <row r="13" spans="1:11" ht="18" customHeight="1">
      <c r="B13" s="21"/>
      <c r="C13" s="279"/>
      <c r="D13" s="279"/>
      <c r="E13" s="279"/>
      <c r="F13" s="99" t="str">
        <f>'④見積書 (5)'!F13</f>
        <v>メール：</v>
      </c>
      <c r="G13" s="280" t="str">
        <f>'④見積書 (5)'!G13</f>
        <v>*****@**********</v>
      </c>
      <c r="H13" s="280"/>
    </row>
    <row r="14" spans="1:11" ht="18" customHeight="1">
      <c r="B14" s="22" t="s">
        <v>35</v>
      </c>
      <c r="C14" s="193" t="str">
        <f>'④見積書 (5)'!C14</f>
        <v>2025/n/nn</v>
      </c>
      <c r="D14" s="29"/>
      <c r="E14" s="18"/>
      <c r="F14" s="99" t="str">
        <f>'④見積書 (5)'!F14</f>
        <v>担当者：</v>
      </c>
      <c r="G14" s="280" t="str">
        <f>'④見積書 (5)'!G14</f>
        <v>○○</v>
      </c>
      <c r="H14" s="280"/>
    </row>
    <row r="15" spans="1:11" ht="18" customHeight="1">
      <c r="B15" s="22" t="s">
        <v>36</v>
      </c>
      <c r="C15" s="195" t="str">
        <f>'④見積書 (5)'!C15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2" t="s">
        <v>37</v>
      </c>
      <c r="C16" s="194" t="str">
        <f>'④見積書 (5)'!C16</f>
        <v>2025/n/nn</v>
      </c>
      <c r="D16" s="302" t="str">
        <f>'④見積書 (5)'!$D$16</f>
        <v>件名：TEST⑤</v>
      </c>
      <c r="E16" s="303"/>
      <c r="F16" s="303"/>
      <c r="G16" s="303"/>
      <c r="H16" s="303"/>
    </row>
    <row r="17" spans="1:8" ht="18" customHeight="1">
      <c r="B17" s="22" t="s">
        <v>38</v>
      </c>
      <c r="C17" s="196" t="str">
        <f>'④見積書 (5)'!C17</f>
        <v>〇〇〇ホテル　１F受付</v>
      </c>
      <c r="D17" s="304"/>
      <c r="E17" s="305"/>
      <c r="F17" s="305"/>
      <c r="G17" s="305"/>
      <c r="H17" s="305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(5)'!A19</f>
        <v>0</v>
      </c>
      <c r="B19" s="33" t="str">
        <f>'④見積書 (5)'!B19</f>
        <v>費目</v>
      </c>
      <c r="C19" s="34" t="str">
        <f>'④見積書 (5)'!C19</f>
        <v>細節</v>
      </c>
      <c r="D19" s="20" t="str">
        <f>'④見積書 (5)'!D19</f>
        <v>内容（サービス・機器等）</v>
      </c>
      <c r="E19" s="20" t="str">
        <f>'④見積書 (5)'!E19</f>
        <v>数量</v>
      </c>
      <c r="F19" s="20" t="str">
        <f>'④見積書 (5)'!F19</f>
        <v>単位</v>
      </c>
      <c r="G19" s="32" t="str">
        <f>'④見積書 (5)'!G19</f>
        <v>単価（税抜）</v>
      </c>
      <c r="H19" s="20" t="str">
        <f>'④見積書 (5)'!H19</f>
        <v>金額（税抜）</v>
      </c>
    </row>
    <row r="20" spans="1:8" ht="18" customHeight="1">
      <c r="A20" s="282" t="str">
        <f>'④見積書 (5)'!A20</f>
        <v>記
載
例</v>
      </c>
      <c r="B20" s="36" t="str">
        <f>'④見積書 (5)'!B20</f>
        <v>ア.①備品</v>
      </c>
      <c r="C20" s="37" t="str">
        <f>'④見積書 (5)'!C20</f>
        <v>備品購入費</v>
      </c>
      <c r="D20" s="28" t="str">
        <f>'④見積書 (5)'!D20</f>
        <v>製造業務用タブレット</v>
      </c>
      <c r="E20" s="27">
        <f>'④見積書 (5)'!E20</f>
        <v>5</v>
      </c>
      <c r="F20" s="27" t="str">
        <f>'④見積書 (5)'!F20</f>
        <v>台</v>
      </c>
      <c r="G20" s="40">
        <f>'④見積書 (5)'!G20</f>
        <v>50000</v>
      </c>
      <c r="H20" s="40">
        <f>'④見積書 (5)'!H20</f>
        <v>250000</v>
      </c>
    </row>
    <row r="21" spans="1:8" ht="18" customHeight="1">
      <c r="A21" s="283"/>
      <c r="B21" s="36" t="str">
        <f>'④見積書 (5)'!B21</f>
        <v>ア.①備品</v>
      </c>
      <c r="C21" s="37" t="str">
        <f>'④見積書 (5)'!C21</f>
        <v>備品購入費</v>
      </c>
      <c r="D21" s="28" t="str">
        <f>'④見積書 (5)'!D21</f>
        <v>自動チェックイン機</v>
      </c>
      <c r="E21" s="27">
        <f>'④見積書 (5)'!E21</f>
        <v>1</v>
      </c>
      <c r="F21" s="27" t="str">
        <f>'④見積書 (5)'!F21</f>
        <v>式</v>
      </c>
      <c r="G21" s="40">
        <f>'④見積書 (5)'!G21</f>
        <v>2500000</v>
      </c>
      <c r="H21" s="40">
        <f>'④見積書 (5)'!H21</f>
        <v>2500000</v>
      </c>
    </row>
    <row r="22" spans="1:8" ht="18" customHeight="1">
      <c r="A22" s="283"/>
      <c r="B22" s="36" t="str">
        <f>'④見積書 (5)'!B22</f>
        <v>ア.③改良費</v>
      </c>
      <c r="C22" s="37" t="str">
        <f>'④見積書 (5)'!C22</f>
        <v>委託料</v>
      </c>
      <c r="D22" s="28" t="str">
        <f>'④見積書 (5)'!D22</f>
        <v>GoogleCloudサービス</v>
      </c>
      <c r="E22" s="27">
        <f>'④見積書 (5)'!E22</f>
        <v>7</v>
      </c>
      <c r="F22" s="27" t="str">
        <f>'④見積書 (5)'!F22</f>
        <v>月</v>
      </c>
      <c r="G22" s="40">
        <f>'④見積書 (5)'!G22</f>
        <v>15000</v>
      </c>
      <c r="H22" s="40">
        <f>'④見積書 (5)'!H22</f>
        <v>105000</v>
      </c>
    </row>
    <row r="23" spans="1:8" ht="18" customHeight="1">
      <c r="A23" s="283"/>
      <c r="B23" s="36" t="str">
        <f>'④見積書 (5)'!B23</f>
        <v>ウ.①施設整備費</v>
      </c>
      <c r="C23" s="37" t="str">
        <f>'④見積書 (5)'!C23</f>
        <v>委託料</v>
      </c>
      <c r="D23" s="28" t="str">
        <f>'④見積書 (5)'!D23</f>
        <v>自動チェックイン機設置駆体</v>
      </c>
      <c r="E23" s="27">
        <f>'④見積書 (5)'!E23</f>
        <v>1</v>
      </c>
      <c r="F23" s="27" t="str">
        <f>'④見積書 (5)'!F23</f>
        <v>式</v>
      </c>
      <c r="G23" s="40">
        <f>'④見積書 (5)'!G23</f>
        <v>30000</v>
      </c>
      <c r="H23" s="40">
        <f>'④見積書 (5)'!H23</f>
        <v>30000</v>
      </c>
    </row>
    <row r="24" spans="1:8" ht="18" customHeight="1" thickBot="1">
      <c r="A24" s="284"/>
      <c r="B24" s="48" t="str">
        <f>'④見積書 (5)'!B24</f>
        <v>ウ.③運搬費</v>
      </c>
      <c r="C24" s="49" t="str">
        <f>'④見積書 (5)'!C24</f>
        <v>役務費：通信運搬費</v>
      </c>
      <c r="D24" s="50" t="str">
        <f>'④見積書 (5)'!D24</f>
        <v>自動チェックイン機運搬</v>
      </c>
      <c r="E24" s="51">
        <f>'④見積書 (5)'!E24</f>
        <v>1</v>
      </c>
      <c r="F24" s="51" t="str">
        <f>'④見積書 (5)'!F24</f>
        <v>式</v>
      </c>
      <c r="G24" s="52">
        <f>'④見積書 (5)'!G24</f>
        <v>25000</v>
      </c>
      <c r="H24" s="52">
        <f>'④見積書 (5)'!H24</f>
        <v>25000</v>
      </c>
    </row>
    <row r="25" spans="1:8" ht="25.5" customHeight="1" thickTop="1">
      <c r="A25" s="54">
        <f>'④見積書 (5)'!A25</f>
        <v>1</v>
      </c>
      <c r="B25" s="175" t="str">
        <f>'④見積書 (5)'!B25</f>
        <v>ア.②ソフトウエア等購入</v>
      </c>
      <c r="C25" s="176" t="str">
        <f>'④見積書 (5)'!C25</f>
        <v>備品購入費</v>
      </c>
      <c r="D25" s="181" t="str">
        <f>'④見積書 (5)'!D25</f>
        <v>TEST5</v>
      </c>
      <c r="E25" s="46">
        <f>'④見積書 (5)'!E25</f>
        <v>1</v>
      </c>
      <c r="F25" s="46" t="str">
        <f>'④見積書 (5)'!F25</f>
        <v>式</v>
      </c>
      <c r="G25" s="47">
        <f>'④見積書 (5)'!G25</f>
        <v>3000000</v>
      </c>
      <c r="H25" s="47">
        <f>'④見積書 (5)'!H25</f>
        <v>3000000</v>
      </c>
    </row>
    <row r="26" spans="1:8" ht="25.5" customHeight="1">
      <c r="A26" s="55">
        <f>'④見積書 (5)'!A26</f>
        <v>2</v>
      </c>
      <c r="B26" s="177" t="str">
        <f>'④見積書 (5)'!B26</f>
        <v>ア.③改良費</v>
      </c>
      <c r="C26" s="178" t="str">
        <f>'④見積書 (5)'!C26</f>
        <v>委託料</v>
      </c>
      <c r="D26" s="181" t="str">
        <f>'④見積書 (5)'!D26</f>
        <v>TEST5</v>
      </c>
      <c r="E26" s="20">
        <f>'④見積書 (5)'!E26</f>
        <v>1</v>
      </c>
      <c r="F26" s="20" t="str">
        <f>'④見積書 (5)'!F26</f>
        <v>式</v>
      </c>
      <c r="G26" s="41">
        <f>'④見積書 (5)'!G26</f>
        <v>1000000</v>
      </c>
      <c r="H26" s="41">
        <f>'④見積書 (5)'!H26</f>
        <v>1000000</v>
      </c>
    </row>
    <row r="27" spans="1:8" ht="25.5" customHeight="1">
      <c r="A27" s="55">
        <f>'④見積書 (5)'!A27</f>
        <v>3</v>
      </c>
      <c r="B27" s="177" t="str">
        <f>'④見積書 (5)'!B27</f>
        <v>イ.①システム構築費</v>
      </c>
      <c r="C27" s="178" t="str">
        <f>'④見積書 (5)'!C27</f>
        <v>委託料</v>
      </c>
      <c r="D27" s="181" t="str">
        <f>'④見積書 (5)'!D27</f>
        <v>TEST5</v>
      </c>
      <c r="E27" s="20">
        <f>'④見積書 (5)'!E27</f>
        <v>1</v>
      </c>
      <c r="F27" s="20" t="str">
        <f>'④見積書 (5)'!F27</f>
        <v>式</v>
      </c>
      <c r="G27" s="41">
        <f>'④見積書 (5)'!G27</f>
        <v>100000</v>
      </c>
      <c r="H27" s="41">
        <f>'④見積書 (5)'!H27</f>
        <v>100000</v>
      </c>
    </row>
    <row r="28" spans="1:8" ht="25.5" customHeight="1">
      <c r="A28" s="54">
        <f>'④見積書 (5)'!A28</f>
        <v>4</v>
      </c>
      <c r="B28" s="177" t="str">
        <f>'④見積書 (5)'!B28</f>
        <v>ウ.①施設整備費</v>
      </c>
      <c r="C28" s="178" t="str">
        <f>'④見積書 (5)'!C28</f>
        <v>委託料</v>
      </c>
      <c r="D28" s="181" t="str">
        <f>'④見積書 (5)'!D28</f>
        <v>TEST5</v>
      </c>
      <c r="E28" s="20">
        <f>'④見積書 (5)'!E28</f>
        <v>1</v>
      </c>
      <c r="F28" s="20" t="str">
        <f>'④見積書 (5)'!F28</f>
        <v>式</v>
      </c>
      <c r="G28" s="41">
        <f>'④見積書 (5)'!G28</f>
        <v>100000</v>
      </c>
      <c r="H28" s="41">
        <f>'④見積書 (5)'!H28</f>
        <v>100000</v>
      </c>
    </row>
    <row r="29" spans="1:8" ht="25.5" customHeight="1">
      <c r="A29" s="55">
        <f>'④見積書 (5)'!A29</f>
        <v>5</v>
      </c>
      <c r="B29" s="177" t="str">
        <f>'④見積書 (5)'!B29</f>
        <v>ウ.②改良費</v>
      </c>
      <c r="C29" s="178" t="str">
        <f>'④見積書 (5)'!C29</f>
        <v>委託料</v>
      </c>
      <c r="D29" s="181" t="str">
        <f>'④見積書 (5)'!D29</f>
        <v>TEST5</v>
      </c>
      <c r="E29" s="20">
        <f>'④見積書 (5)'!E29</f>
        <v>1</v>
      </c>
      <c r="F29" s="20" t="str">
        <f>'④見積書 (5)'!F29</f>
        <v>式</v>
      </c>
      <c r="G29" s="41">
        <f>'④見積書 (5)'!G29</f>
        <v>100000</v>
      </c>
      <c r="H29" s="41">
        <f>'④見積書 (5)'!H29</f>
        <v>100000</v>
      </c>
    </row>
    <row r="30" spans="1:8" ht="25.5" customHeight="1">
      <c r="A30" s="55">
        <f>'④見積書 (5)'!A30</f>
        <v>6</v>
      </c>
      <c r="B30" s="177" t="str">
        <f>'④見積書 (5)'!B30</f>
        <v>ウ.③運搬費</v>
      </c>
      <c r="C30" s="178" t="str">
        <f>'④見積書 (5)'!C30</f>
        <v>役務費：通信運搬費</v>
      </c>
      <c r="D30" s="181" t="str">
        <f>'④見積書 (5)'!D30</f>
        <v>TEST5</v>
      </c>
      <c r="E30" s="20">
        <f>'④見積書 (5)'!E30</f>
        <v>1</v>
      </c>
      <c r="F30" s="20" t="str">
        <f>'④見積書 (5)'!F30</f>
        <v>式</v>
      </c>
      <c r="G30" s="41">
        <f>'④見積書 (5)'!G30</f>
        <v>100000</v>
      </c>
      <c r="H30" s="41">
        <f>'④見積書 (5)'!H30</f>
        <v>100000</v>
      </c>
    </row>
    <row r="31" spans="1:8" ht="25.5" customHeight="1">
      <c r="A31" s="54">
        <f>'④見積書 (5)'!A31</f>
        <v>7</v>
      </c>
      <c r="B31" s="177">
        <f>'④見積書 (5)'!B31</f>
        <v>0</v>
      </c>
      <c r="C31" s="178" t="str">
        <f>'④見積書 (5)'!C31</f>
        <v/>
      </c>
      <c r="D31" s="181">
        <f>'④見積書 (5)'!D31</f>
        <v>0</v>
      </c>
      <c r="E31" s="20">
        <f>'④見積書 (5)'!E31</f>
        <v>0</v>
      </c>
      <c r="F31" s="20">
        <f>'④見積書 (5)'!F31</f>
        <v>0</v>
      </c>
      <c r="G31" s="41">
        <f>'④見積書 (5)'!G31</f>
        <v>0</v>
      </c>
      <c r="H31" s="41">
        <f>'④見積書 (5)'!H31</f>
        <v>0</v>
      </c>
    </row>
    <row r="32" spans="1:8" ht="25.5" customHeight="1">
      <c r="A32" s="55">
        <f>'④見積書 (5)'!A32</f>
        <v>8</v>
      </c>
      <c r="B32" s="177">
        <f>'④見積書 (5)'!B32</f>
        <v>0</v>
      </c>
      <c r="C32" s="178" t="str">
        <f>'④見積書 (5)'!C32</f>
        <v/>
      </c>
      <c r="D32" s="181">
        <f>'④見積書 (5)'!D32</f>
        <v>0</v>
      </c>
      <c r="E32" s="20">
        <f>'④見積書 (5)'!E32</f>
        <v>0</v>
      </c>
      <c r="F32" s="20">
        <f>'④見積書 (5)'!F32</f>
        <v>0</v>
      </c>
      <c r="G32" s="41">
        <f>'④見積書 (5)'!G32</f>
        <v>0</v>
      </c>
      <c r="H32" s="41">
        <f>'④見積書 (5)'!H32</f>
        <v>0</v>
      </c>
    </row>
    <row r="33" spans="1:8" ht="25.5" customHeight="1">
      <c r="A33" s="55">
        <f>'④見積書 (5)'!A33</f>
        <v>9</v>
      </c>
      <c r="B33" s="177">
        <f>'④見積書 (5)'!B33</f>
        <v>0</v>
      </c>
      <c r="C33" s="178" t="str">
        <f>'④見積書 (5)'!C33</f>
        <v/>
      </c>
      <c r="D33" s="181">
        <f>'④見積書 (5)'!D33</f>
        <v>0</v>
      </c>
      <c r="E33" s="20">
        <f>'④見積書 (5)'!E33</f>
        <v>0</v>
      </c>
      <c r="F33" s="20">
        <f>'④見積書 (5)'!F33</f>
        <v>0</v>
      </c>
      <c r="G33" s="41">
        <f>'④見積書 (5)'!G33</f>
        <v>0</v>
      </c>
      <c r="H33" s="41">
        <f>'④見積書 (5)'!H33</f>
        <v>0</v>
      </c>
    </row>
    <row r="34" spans="1:8" ht="25.5" customHeight="1">
      <c r="A34" s="54">
        <f>'④見積書 (5)'!A34</f>
        <v>10</v>
      </c>
      <c r="B34" s="177">
        <f>'④見積書 (5)'!B34</f>
        <v>0</v>
      </c>
      <c r="C34" s="178" t="str">
        <f>'④見積書 (5)'!C34</f>
        <v/>
      </c>
      <c r="D34" s="181">
        <f>'④見積書 (5)'!D34</f>
        <v>0</v>
      </c>
      <c r="E34" s="20">
        <f>'④見積書 (5)'!E34</f>
        <v>0</v>
      </c>
      <c r="F34" s="20">
        <f>'④見積書 (5)'!F34</f>
        <v>0</v>
      </c>
      <c r="G34" s="41">
        <f>'④見積書 (5)'!G34</f>
        <v>0</v>
      </c>
      <c r="H34" s="41">
        <f>'④見積書 (5)'!H34</f>
        <v>0</v>
      </c>
    </row>
    <row r="35" spans="1:8" ht="25.5" customHeight="1">
      <c r="A35" s="55">
        <f>'④見積書 (5)'!A35</f>
        <v>11</v>
      </c>
      <c r="B35" s="177">
        <f>'④見積書 (5)'!B35</f>
        <v>0</v>
      </c>
      <c r="C35" s="178" t="str">
        <f>'④見積書 (5)'!C35</f>
        <v/>
      </c>
      <c r="D35" s="181">
        <f>'④見積書 (5)'!D35</f>
        <v>0</v>
      </c>
      <c r="E35" s="20">
        <f>'④見積書 (5)'!E35</f>
        <v>0</v>
      </c>
      <c r="F35" s="20">
        <f>'④見積書 (5)'!F35</f>
        <v>0</v>
      </c>
      <c r="G35" s="41">
        <f>'④見積書 (5)'!G35</f>
        <v>0</v>
      </c>
      <c r="H35" s="41">
        <f>'④見積書 (5)'!H35</f>
        <v>0</v>
      </c>
    </row>
    <row r="36" spans="1:8" ht="25.5" customHeight="1">
      <c r="A36" s="55">
        <f>'④見積書 (5)'!A36</f>
        <v>12</v>
      </c>
      <c r="B36" s="177">
        <f>'④見積書 (5)'!B36</f>
        <v>0</v>
      </c>
      <c r="C36" s="178" t="str">
        <f>'④見積書 (5)'!C36</f>
        <v/>
      </c>
      <c r="D36" s="181">
        <f>'④見積書 (5)'!D36</f>
        <v>0</v>
      </c>
      <c r="E36" s="20">
        <f>'④見積書 (5)'!E36</f>
        <v>0</v>
      </c>
      <c r="F36" s="20">
        <f>'④見積書 (5)'!F36</f>
        <v>0</v>
      </c>
      <c r="G36" s="41">
        <f>'④見積書 (5)'!G36</f>
        <v>0</v>
      </c>
      <c r="H36" s="41">
        <f>'④見積書 (5)'!H36</f>
        <v>0</v>
      </c>
    </row>
    <row r="37" spans="1:8" ht="25.5" customHeight="1">
      <c r="A37" s="54">
        <f>'④見積書 (5)'!A37</f>
        <v>13</v>
      </c>
      <c r="B37" s="177">
        <f>'④見積書 (5)'!B37</f>
        <v>0</v>
      </c>
      <c r="C37" s="178" t="str">
        <f>'④見積書 (5)'!C37</f>
        <v/>
      </c>
      <c r="D37" s="181">
        <f>'④見積書 (5)'!D37</f>
        <v>0</v>
      </c>
      <c r="E37" s="20">
        <f>'④見積書 (5)'!E37</f>
        <v>0</v>
      </c>
      <c r="F37" s="20">
        <f>'④見積書 (5)'!F37</f>
        <v>0</v>
      </c>
      <c r="G37" s="41">
        <f>'④見積書 (5)'!G37</f>
        <v>0</v>
      </c>
      <c r="H37" s="41">
        <f>'④見積書 (5)'!H37</f>
        <v>0</v>
      </c>
    </row>
    <row r="38" spans="1:8" ht="25.5" customHeight="1">
      <c r="A38" s="55">
        <f>'④見積書 (5)'!A38</f>
        <v>14</v>
      </c>
      <c r="B38" s="177">
        <f>'④見積書 (5)'!B38</f>
        <v>0</v>
      </c>
      <c r="C38" s="178" t="str">
        <f>'④見積書 (5)'!C38</f>
        <v/>
      </c>
      <c r="D38" s="181">
        <f>'④見積書 (5)'!D38</f>
        <v>0</v>
      </c>
      <c r="E38" s="20">
        <f>'④見積書 (5)'!E38</f>
        <v>0</v>
      </c>
      <c r="F38" s="20">
        <f>'④見積書 (5)'!F38</f>
        <v>0</v>
      </c>
      <c r="G38" s="41">
        <f>'④見積書 (5)'!G38</f>
        <v>0</v>
      </c>
      <c r="H38" s="41">
        <f>'④見積書 (5)'!H38</f>
        <v>0</v>
      </c>
    </row>
    <row r="39" spans="1:8" ht="25.5" customHeight="1">
      <c r="A39" s="55">
        <f>'④見積書 (5)'!A39</f>
        <v>15</v>
      </c>
      <c r="B39" s="177">
        <f>'④見積書 (5)'!B39</f>
        <v>0</v>
      </c>
      <c r="C39" s="178" t="str">
        <f>'④見積書 (5)'!C39</f>
        <v/>
      </c>
      <c r="D39" s="181">
        <f>'④見積書 (5)'!D39</f>
        <v>0</v>
      </c>
      <c r="E39" s="20">
        <f>'④見積書 (5)'!E39</f>
        <v>0</v>
      </c>
      <c r="F39" s="20">
        <f>'④見積書 (5)'!F39</f>
        <v>0</v>
      </c>
      <c r="G39" s="41">
        <f>'④見積書 (5)'!G39</f>
        <v>0</v>
      </c>
      <c r="H39" s="41">
        <f>'④見積書 (5)'!H39</f>
        <v>0</v>
      </c>
    </row>
    <row r="40" spans="1:8" ht="25.5" customHeight="1">
      <c r="B40" s="24"/>
      <c r="C40" s="24"/>
      <c r="D40" s="291"/>
      <c r="E40" s="291"/>
      <c r="F40" s="18"/>
      <c r="G40" s="20" t="s">
        <v>27</v>
      </c>
      <c r="H40" s="42">
        <f>'④見積書 (5)'!H40</f>
        <v>4400000</v>
      </c>
    </row>
    <row r="41" spans="1:8" ht="25.5" customHeight="1">
      <c r="B41" s="25"/>
      <c r="C41" s="26"/>
      <c r="D41" s="290"/>
      <c r="E41" s="290"/>
      <c r="F41" s="18"/>
      <c r="G41" s="20" t="s">
        <v>58</v>
      </c>
      <c r="H41" s="42">
        <f>'④見積書 (5)'!H41</f>
        <v>440000</v>
      </c>
    </row>
    <row r="42" spans="1:8" ht="25.5" customHeight="1">
      <c r="B42" s="25"/>
      <c r="C42" s="26"/>
      <c r="D42" s="290"/>
      <c r="E42" s="290"/>
      <c r="F42" s="18"/>
      <c r="G42" s="20" t="s">
        <v>59</v>
      </c>
      <c r="H42" s="42">
        <f>'④見積書 (5)'!H42</f>
        <v>4840000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1C58BCA3-934D-4EE9-9439-88648233AB3A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A0D41-A811-4650-8B53-2E27987D6919}">
  <sheetPr>
    <tabColor theme="5" tint="0.79998168889431442"/>
  </sheetPr>
  <dimension ref="A1:K35"/>
  <sheetViews>
    <sheetView showGridLines="0" view="pageBreakPreview" topLeftCell="A6" zoomScale="75" zoomScaleNormal="100" zoomScaleSheetLayoutView="75" workbookViewId="0">
      <selection activeCell="B25" sqref="B25:H39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11" t="s">
        <v>23</v>
      </c>
      <c r="B1" s="311"/>
      <c r="C1" s="311"/>
      <c r="D1" s="311"/>
      <c r="E1" s="311"/>
      <c r="F1" s="311"/>
      <c r="G1" s="311"/>
      <c r="H1" s="311"/>
      <c r="I1" s="311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12" t="str">
        <f>C20</f>
        <v>2025/n/nn</v>
      </c>
      <c r="I3" s="312"/>
      <c r="K3" s="199" t="s">
        <v>165</v>
      </c>
    </row>
    <row r="4" spans="1:11" ht="16" customHeight="1"/>
    <row r="5" spans="1:11" ht="16" customHeight="1">
      <c r="A5" s="310" t="str">
        <f>'④見積書 (5)'!G9</f>
        <v>ベンダー⑤</v>
      </c>
      <c r="B5" s="310"/>
      <c r="C5" s="200" t="s">
        <v>87</v>
      </c>
    </row>
    <row r="6" spans="1:11" ht="16" customHeight="1"/>
    <row r="7" spans="1:11" ht="16" customHeight="1">
      <c r="F7" s="197" t="str">
        <f>'④見積書 (5)'!B6</f>
        <v>〇〇〇〇株式会社</v>
      </c>
    </row>
    <row r="8" spans="1:11" ht="16" customHeight="1">
      <c r="F8" s="197" t="str">
        <f>'④見積書 (5)'!B7</f>
        <v>〒900-0000</v>
      </c>
    </row>
    <row r="9" spans="1:11" ht="16" customHeight="1">
      <c r="F9" s="197" t="str">
        <f>'④見積書 (5)'!B8</f>
        <v>沖縄県那覇市旭町0-1-2△△ビル3F</v>
      </c>
    </row>
    <row r="10" spans="1:11" ht="16" customHeight="1">
      <c r="F10" s="197" t="s">
        <v>196</v>
      </c>
      <c r="G10" s="313" t="s">
        <v>197</v>
      </c>
      <c r="H10" s="313"/>
      <c r="I10" s="313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176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88</v>
      </c>
      <c r="C16" s="201" t="s">
        <v>152</v>
      </c>
      <c r="D16" s="201"/>
      <c r="E16" s="201"/>
      <c r="F16" s="201"/>
      <c r="G16" s="201"/>
    </row>
    <row r="17" spans="1:9" ht="16" customHeight="1">
      <c r="A17" s="200" t="s">
        <v>89</v>
      </c>
      <c r="C17" s="208">
        <f>'④見積書 (5)'!B12</f>
        <v>4840000</v>
      </c>
      <c r="D17" s="197" t="s">
        <v>96</v>
      </c>
    </row>
    <row r="18" spans="1:9" ht="16" customHeight="1">
      <c r="A18" s="200" t="s">
        <v>90</v>
      </c>
      <c r="C18" s="202" t="str">
        <f>'⑥発注書 (5)'!H3</f>
        <v>2025/n/nn</v>
      </c>
    </row>
    <row r="19" spans="1:9" ht="16" customHeight="1">
      <c r="A19" s="200" t="s">
        <v>91</v>
      </c>
      <c r="C19" s="202" t="str">
        <f>'④見積書 (5)'!$C$14</f>
        <v>2025/n/nn</v>
      </c>
    </row>
    <row r="20" spans="1:9" ht="16" customHeight="1">
      <c r="A20" s="200" t="s">
        <v>92</v>
      </c>
      <c r="C20" s="202" t="str">
        <f>'➆納品書 (5)'!H2</f>
        <v>2025/n/nn</v>
      </c>
    </row>
    <row r="21" spans="1:9" ht="16" customHeight="1">
      <c r="A21" s="200" t="s">
        <v>93</v>
      </c>
      <c r="C21" s="197" t="str">
        <f>C20</f>
        <v>2025/n/nn</v>
      </c>
    </row>
    <row r="22" spans="1:9" ht="16" customHeight="1">
      <c r="A22" s="200" t="s">
        <v>94</v>
      </c>
      <c r="C22" s="197" t="s">
        <v>95</v>
      </c>
    </row>
    <row r="23" spans="1:9" ht="16" customHeight="1"/>
    <row r="24" spans="1:9" ht="16" customHeight="1">
      <c r="A24" s="310" t="s">
        <v>25</v>
      </c>
      <c r="B24" s="310"/>
      <c r="C24" s="310"/>
      <c r="D24" s="310"/>
      <c r="E24" s="310"/>
      <c r="F24" s="310"/>
      <c r="G24" s="310"/>
      <c r="H24" s="310"/>
      <c r="I24" s="310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1:I1"/>
    <mergeCell ref="H3:I3"/>
    <mergeCell ref="A5:B5"/>
    <mergeCell ref="G10:I10"/>
    <mergeCell ref="A24:I24"/>
  </mergeCells>
  <phoneticPr fontId="1"/>
  <hyperlinks>
    <hyperlink ref="K3" location="INDEX!A1" display="INDEXへ" xr:uid="{51BBDF6A-58E6-461F-A2AD-085998C619FA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23D57-C524-491F-B883-ECFDFBE4E430}">
  <sheetPr>
    <tabColor theme="5" tint="0.79998168889431442"/>
  </sheetPr>
  <dimension ref="A1:K50"/>
  <sheetViews>
    <sheetView showGridLines="0" showZeros="0" view="pageBreakPreview" topLeftCell="A21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65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85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86</v>
      </c>
      <c r="H4" s="95" t="s">
        <v>203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'④見積書 (5)'!B6</f>
        <v>〇〇〇〇株式会社</v>
      </c>
      <c r="C6" s="18" t="str">
        <f>'④見積書 (5)'!C6</f>
        <v>御中</v>
      </c>
      <c r="D6" s="18">
        <f>'④見積書 (5)'!D6</f>
        <v>0</v>
      </c>
      <c r="E6" s="18">
        <f>'④見積書 (5)'!E6</f>
        <v>0</v>
      </c>
      <c r="F6" s="18"/>
      <c r="G6" s="18"/>
      <c r="H6" s="18"/>
    </row>
    <row r="7" spans="1:11" ht="18" customHeight="1">
      <c r="B7" s="279" t="str">
        <f>'④見積書 (5)'!B7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'④見積書 (5)'!B8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280" t="str">
        <f>'④見積書 (5)'!G9</f>
        <v>ベンダー⑤</v>
      </c>
      <c r="H9" s="280"/>
    </row>
    <row r="10" spans="1:11" ht="18" customHeight="1">
      <c r="B10" s="255" t="s">
        <v>76</v>
      </c>
      <c r="C10" s="256"/>
      <c r="D10" s="18"/>
      <c r="E10" s="18"/>
      <c r="G10" s="280" t="str">
        <f>'④見積書 (5)'!G10</f>
        <v>〒900-0000</v>
      </c>
      <c r="H10" s="280"/>
    </row>
    <row r="11" spans="1:11" ht="18" customHeight="1">
      <c r="B11" s="257" t="s">
        <v>73</v>
      </c>
      <c r="C11" s="258"/>
      <c r="D11" s="18"/>
      <c r="E11" s="17"/>
      <c r="F11" s="99" t="s">
        <v>111</v>
      </c>
      <c r="G11" s="280" t="str">
        <f>'④見積書 (5)'!G11</f>
        <v>沖縄県那覇市</v>
      </c>
      <c r="H11" s="280"/>
    </row>
    <row r="12" spans="1:11" ht="18" customHeight="1">
      <c r="B12" s="281">
        <f>H42</f>
        <v>4840000</v>
      </c>
      <c r="C12" s="281"/>
      <c r="D12" s="18"/>
      <c r="E12" s="18"/>
      <c r="F12" s="99" t="s">
        <v>32</v>
      </c>
      <c r="G12" s="280">
        <f>'④見積書 (5)'!G12</f>
        <v>0</v>
      </c>
      <c r="H12" s="280"/>
    </row>
    <row r="13" spans="1:11" ht="18" customHeight="1">
      <c r="B13" s="21"/>
      <c r="C13" s="279"/>
      <c r="D13" s="279"/>
      <c r="E13" s="279"/>
      <c r="F13" s="99" t="s">
        <v>112</v>
      </c>
      <c r="G13" s="280" t="str">
        <f>'④見積書 (5)'!G13</f>
        <v>*****@**********</v>
      </c>
      <c r="H13" s="280"/>
    </row>
    <row r="14" spans="1:11" ht="18" customHeight="1">
      <c r="B14" s="20" t="s">
        <v>35</v>
      </c>
      <c r="C14" s="193" t="str">
        <f>'④見積書 (5)'!$C$14</f>
        <v>2025/n/nn</v>
      </c>
      <c r="D14" s="29"/>
      <c r="E14" s="18"/>
      <c r="F14" s="99" t="s">
        <v>114</v>
      </c>
      <c r="G14" s="280" t="str">
        <f>'④見積書 (5)'!G14</f>
        <v>○○</v>
      </c>
      <c r="H14" s="280"/>
    </row>
    <row r="15" spans="1:11" ht="18" customHeight="1">
      <c r="B15" s="20" t="s">
        <v>36</v>
      </c>
      <c r="C15" s="194" t="str">
        <f>'④見積書 (5)'!C15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0" t="s">
        <v>37</v>
      </c>
      <c r="C16" s="194" t="str">
        <f>'④見積書 (5)'!C16</f>
        <v>2025/n/nn</v>
      </c>
      <c r="D16" s="306" t="str">
        <f>'④見積書 (5)'!$D$16</f>
        <v>件名：TEST⑤</v>
      </c>
      <c r="E16" s="307"/>
      <c r="F16" s="307"/>
      <c r="G16" s="307"/>
      <c r="H16" s="307"/>
    </row>
    <row r="17" spans="1:8" ht="18" customHeight="1" thickBot="1">
      <c r="B17" s="20" t="s">
        <v>38</v>
      </c>
      <c r="C17" s="193" t="str">
        <f>'④見積書 (5)'!C17</f>
        <v>〇〇〇ホテル　１F受付</v>
      </c>
      <c r="D17" s="308"/>
      <c r="E17" s="309"/>
      <c r="F17" s="309"/>
      <c r="G17" s="309"/>
      <c r="H17" s="30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'④見積書 (5)'!A19</f>
        <v>0</v>
      </c>
      <c r="B19" s="33" t="str">
        <f>'④見積書 (5)'!B19</f>
        <v>費目</v>
      </c>
      <c r="C19" s="34" t="str">
        <f>'④見積書 (5)'!C19</f>
        <v>細節</v>
      </c>
      <c r="D19" s="20" t="str">
        <f>'④見積書 (5)'!D19</f>
        <v>内容（サービス・機器等）</v>
      </c>
      <c r="E19" s="20" t="str">
        <f>'④見積書 (5)'!E19</f>
        <v>数量</v>
      </c>
      <c r="F19" s="20" t="str">
        <f>'④見積書 (5)'!F19</f>
        <v>単位</v>
      </c>
      <c r="G19" s="32" t="str">
        <f>'④見積書 (5)'!G19</f>
        <v>単価（税抜）</v>
      </c>
      <c r="H19" s="20" t="str">
        <f>'④見積書 (5)'!H19</f>
        <v>金額（税抜）</v>
      </c>
    </row>
    <row r="20" spans="1:8" ht="18" customHeight="1">
      <c r="A20" s="282" t="str">
        <f>'④見積書 (5)'!A20</f>
        <v>記
載
例</v>
      </c>
      <c r="B20" s="36" t="str">
        <f>'④見積書 (5)'!B20</f>
        <v>ア.①備品</v>
      </c>
      <c r="C20" s="37" t="str">
        <f>'④見積書 (5)'!C20</f>
        <v>備品購入費</v>
      </c>
      <c r="D20" s="28" t="str">
        <f>'④見積書 (5)'!D20</f>
        <v>製造業務用タブレット</v>
      </c>
      <c r="E20" s="27">
        <f>'④見積書 (5)'!E20</f>
        <v>5</v>
      </c>
      <c r="F20" s="27" t="str">
        <f>'④見積書 (5)'!F20</f>
        <v>台</v>
      </c>
      <c r="G20" s="40">
        <f>'④見積書 (5)'!G20</f>
        <v>50000</v>
      </c>
      <c r="H20" s="40">
        <f>'④見積書 (5)'!H20</f>
        <v>250000</v>
      </c>
    </row>
    <row r="21" spans="1:8" ht="18" customHeight="1">
      <c r="A21" s="283"/>
      <c r="B21" s="36" t="str">
        <f>'④見積書 (5)'!B21</f>
        <v>ア.①備品</v>
      </c>
      <c r="C21" s="37" t="str">
        <f>'④見積書 (5)'!C21</f>
        <v>備品購入費</v>
      </c>
      <c r="D21" s="28" t="str">
        <f>'④見積書 (5)'!D21</f>
        <v>自動チェックイン機</v>
      </c>
      <c r="E21" s="27">
        <f>'④見積書 (5)'!E21</f>
        <v>1</v>
      </c>
      <c r="F21" s="27" t="str">
        <f>'④見積書 (5)'!F21</f>
        <v>式</v>
      </c>
      <c r="G21" s="40">
        <f>'④見積書 (5)'!G21</f>
        <v>2500000</v>
      </c>
      <c r="H21" s="40">
        <f>'④見積書 (5)'!H21</f>
        <v>2500000</v>
      </c>
    </row>
    <row r="22" spans="1:8" ht="18" customHeight="1">
      <c r="A22" s="283"/>
      <c r="B22" s="36" t="str">
        <f>'④見積書 (5)'!B22</f>
        <v>ア.③改良費</v>
      </c>
      <c r="C22" s="37" t="str">
        <f>'④見積書 (5)'!C22</f>
        <v>委託料</v>
      </c>
      <c r="D22" s="28" t="str">
        <f>'④見積書 (5)'!D22</f>
        <v>GoogleCloudサービス</v>
      </c>
      <c r="E22" s="27">
        <f>'④見積書 (5)'!E22</f>
        <v>7</v>
      </c>
      <c r="F22" s="27" t="str">
        <f>'④見積書 (5)'!F22</f>
        <v>月</v>
      </c>
      <c r="G22" s="40">
        <f>'④見積書 (5)'!G22</f>
        <v>15000</v>
      </c>
      <c r="H22" s="40">
        <f>'④見積書 (5)'!H22</f>
        <v>105000</v>
      </c>
    </row>
    <row r="23" spans="1:8" ht="18" customHeight="1">
      <c r="A23" s="283"/>
      <c r="B23" s="36" t="str">
        <f>'④見積書 (5)'!B23</f>
        <v>ウ.①施設整備費</v>
      </c>
      <c r="C23" s="37" t="str">
        <f>'④見積書 (5)'!C23</f>
        <v>委託料</v>
      </c>
      <c r="D23" s="28" t="str">
        <f>'④見積書 (5)'!D23</f>
        <v>自動チェックイン機設置駆体</v>
      </c>
      <c r="E23" s="27">
        <f>'④見積書 (5)'!E23</f>
        <v>1</v>
      </c>
      <c r="F23" s="27" t="str">
        <f>'④見積書 (5)'!F23</f>
        <v>式</v>
      </c>
      <c r="G23" s="40">
        <f>'④見積書 (5)'!G23</f>
        <v>30000</v>
      </c>
      <c r="H23" s="40">
        <f>'④見積書 (5)'!H23</f>
        <v>30000</v>
      </c>
    </row>
    <row r="24" spans="1:8" ht="18" customHeight="1" thickBot="1">
      <c r="A24" s="284"/>
      <c r="B24" s="48" t="str">
        <f>'④見積書 (5)'!B24</f>
        <v>ウ.③運搬費</v>
      </c>
      <c r="C24" s="49" t="str">
        <f>'④見積書 (5)'!C24</f>
        <v>役務費：通信運搬費</v>
      </c>
      <c r="D24" s="50" t="str">
        <f>'④見積書 (5)'!D24</f>
        <v>自動チェックイン機運搬</v>
      </c>
      <c r="E24" s="51">
        <f>'④見積書 (5)'!E24</f>
        <v>1</v>
      </c>
      <c r="F24" s="51" t="str">
        <f>'④見積書 (5)'!F24</f>
        <v>式</v>
      </c>
      <c r="G24" s="52">
        <f>'④見積書 (5)'!G24</f>
        <v>25000</v>
      </c>
      <c r="H24" s="52">
        <f>'④見積書 (5)'!H24</f>
        <v>25000</v>
      </c>
    </row>
    <row r="25" spans="1:8" ht="24" customHeight="1" thickTop="1">
      <c r="A25" s="54">
        <f>'④見積書 (5)'!A25</f>
        <v>1</v>
      </c>
      <c r="B25" s="43" t="str">
        <f>'④見積書 (5)'!B25</f>
        <v>ア.②ソフトウエア等購入</v>
      </c>
      <c r="C25" s="44" t="str">
        <f>'④見積書 (5)'!C25</f>
        <v>備品購入費</v>
      </c>
      <c r="D25" s="22" t="str">
        <f>'④見積書 (5)'!D25</f>
        <v>TEST5</v>
      </c>
      <c r="E25" s="46">
        <f>'④見積書 (5)'!E25</f>
        <v>1</v>
      </c>
      <c r="F25" s="46" t="str">
        <f>'④見積書 (5)'!F25</f>
        <v>式</v>
      </c>
      <c r="G25" s="47">
        <f>'④見積書 (5)'!G25</f>
        <v>3000000</v>
      </c>
      <c r="H25" s="47">
        <f>'④見積書 (5)'!H25</f>
        <v>3000000</v>
      </c>
    </row>
    <row r="26" spans="1:8" ht="24" customHeight="1">
      <c r="A26" s="55">
        <f>'④見積書 (5)'!A26</f>
        <v>2</v>
      </c>
      <c r="B26" s="31" t="str">
        <f>'④見積書 (5)'!B26</f>
        <v>ア.③改良費</v>
      </c>
      <c r="C26" s="35" t="str">
        <f>'④見積書 (5)'!C26</f>
        <v>委託料</v>
      </c>
      <c r="D26" s="22" t="str">
        <f>'④見積書 (5)'!D26</f>
        <v>TEST5</v>
      </c>
      <c r="E26" s="20">
        <f>'④見積書 (5)'!E26</f>
        <v>1</v>
      </c>
      <c r="F26" s="20" t="str">
        <f>'④見積書 (5)'!F26</f>
        <v>式</v>
      </c>
      <c r="G26" s="41">
        <f>'④見積書 (5)'!G26</f>
        <v>1000000</v>
      </c>
      <c r="H26" s="41">
        <f>'④見積書 (5)'!H26</f>
        <v>1000000</v>
      </c>
    </row>
    <row r="27" spans="1:8" ht="24" customHeight="1">
      <c r="A27" s="55">
        <f>'④見積書 (5)'!A27</f>
        <v>3</v>
      </c>
      <c r="B27" s="31" t="str">
        <f>'④見積書 (5)'!B27</f>
        <v>イ.①システム構築費</v>
      </c>
      <c r="C27" s="35" t="str">
        <f>'④見積書 (5)'!C27</f>
        <v>委託料</v>
      </c>
      <c r="D27" s="22" t="str">
        <f>'④見積書 (5)'!D27</f>
        <v>TEST5</v>
      </c>
      <c r="E27" s="20">
        <f>'④見積書 (5)'!E27</f>
        <v>1</v>
      </c>
      <c r="F27" s="20" t="str">
        <f>'④見積書 (5)'!F27</f>
        <v>式</v>
      </c>
      <c r="G27" s="41">
        <f>'④見積書 (5)'!G27</f>
        <v>100000</v>
      </c>
      <c r="H27" s="41">
        <f>'④見積書 (5)'!H27</f>
        <v>100000</v>
      </c>
    </row>
    <row r="28" spans="1:8" ht="24" customHeight="1">
      <c r="A28" s="54">
        <f>'④見積書 (5)'!A28</f>
        <v>4</v>
      </c>
      <c r="B28" s="31" t="str">
        <f>'④見積書 (5)'!B28</f>
        <v>ウ.①施設整備費</v>
      </c>
      <c r="C28" s="35" t="str">
        <f>'④見積書 (5)'!C28</f>
        <v>委託料</v>
      </c>
      <c r="D28" s="22" t="str">
        <f>'④見積書 (5)'!D28</f>
        <v>TEST5</v>
      </c>
      <c r="E28" s="20">
        <f>'④見積書 (5)'!E28</f>
        <v>1</v>
      </c>
      <c r="F28" s="20" t="str">
        <f>'④見積書 (5)'!F28</f>
        <v>式</v>
      </c>
      <c r="G28" s="41">
        <f>'④見積書 (5)'!G28</f>
        <v>100000</v>
      </c>
      <c r="H28" s="41">
        <f>'④見積書 (5)'!H28</f>
        <v>100000</v>
      </c>
    </row>
    <row r="29" spans="1:8" ht="24" customHeight="1">
      <c r="A29" s="55">
        <f>'④見積書 (5)'!A29</f>
        <v>5</v>
      </c>
      <c r="B29" s="31" t="str">
        <f>'④見積書 (5)'!B29</f>
        <v>ウ.②改良費</v>
      </c>
      <c r="C29" s="35" t="str">
        <f>'④見積書 (5)'!C29</f>
        <v>委託料</v>
      </c>
      <c r="D29" s="22" t="str">
        <f>'④見積書 (5)'!D29</f>
        <v>TEST5</v>
      </c>
      <c r="E29" s="20">
        <f>'④見積書 (5)'!E29</f>
        <v>1</v>
      </c>
      <c r="F29" s="20" t="str">
        <f>'④見積書 (5)'!F29</f>
        <v>式</v>
      </c>
      <c r="G29" s="41">
        <f>'④見積書 (5)'!G29</f>
        <v>100000</v>
      </c>
      <c r="H29" s="41">
        <f>'④見積書 (5)'!H29</f>
        <v>100000</v>
      </c>
    </row>
    <row r="30" spans="1:8" ht="24" customHeight="1">
      <c r="A30" s="55">
        <f>'④見積書 (5)'!A30</f>
        <v>6</v>
      </c>
      <c r="B30" s="31" t="str">
        <f>'④見積書 (5)'!B30</f>
        <v>ウ.③運搬費</v>
      </c>
      <c r="C30" s="35" t="str">
        <f>'④見積書 (5)'!C30</f>
        <v>役務費：通信運搬費</v>
      </c>
      <c r="D30" s="22" t="str">
        <f>'④見積書 (5)'!D30</f>
        <v>TEST5</v>
      </c>
      <c r="E30" s="20">
        <f>'④見積書 (5)'!E30</f>
        <v>1</v>
      </c>
      <c r="F30" s="20" t="str">
        <f>'④見積書 (5)'!F30</f>
        <v>式</v>
      </c>
      <c r="G30" s="41">
        <f>'④見積書 (5)'!G30</f>
        <v>100000</v>
      </c>
      <c r="H30" s="41">
        <f>'④見積書 (5)'!H30</f>
        <v>100000</v>
      </c>
    </row>
    <row r="31" spans="1:8" ht="24" customHeight="1">
      <c r="A31" s="54">
        <f>'④見積書 (5)'!A31</f>
        <v>7</v>
      </c>
      <c r="B31" s="31">
        <f>'④見積書 (5)'!B31</f>
        <v>0</v>
      </c>
      <c r="C31" s="35" t="str">
        <f>'④見積書 (5)'!C31</f>
        <v/>
      </c>
      <c r="D31" s="22">
        <f>'④見積書 (5)'!D31</f>
        <v>0</v>
      </c>
      <c r="E31" s="20">
        <f>'④見積書 (5)'!E31</f>
        <v>0</v>
      </c>
      <c r="F31" s="20">
        <f>'④見積書 (5)'!F31</f>
        <v>0</v>
      </c>
      <c r="G31" s="41">
        <f>'④見積書 (5)'!G31</f>
        <v>0</v>
      </c>
      <c r="H31" s="41">
        <f>'④見積書 (5)'!H31</f>
        <v>0</v>
      </c>
    </row>
    <row r="32" spans="1:8" ht="24" customHeight="1">
      <c r="A32" s="55">
        <f>'④見積書 (5)'!A32</f>
        <v>8</v>
      </c>
      <c r="B32" s="31">
        <f>'④見積書 (5)'!B32</f>
        <v>0</v>
      </c>
      <c r="C32" s="35" t="str">
        <f>'④見積書 (5)'!C32</f>
        <v/>
      </c>
      <c r="D32" s="22">
        <f>'④見積書 (5)'!D32</f>
        <v>0</v>
      </c>
      <c r="E32" s="20">
        <f>'④見積書 (5)'!E32</f>
        <v>0</v>
      </c>
      <c r="F32" s="20">
        <f>'④見積書 (5)'!F32</f>
        <v>0</v>
      </c>
      <c r="G32" s="41">
        <f>'④見積書 (5)'!G32</f>
        <v>0</v>
      </c>
      <c r="H32" s="41">
        <f>'④見積書 (5)'!H32</f>
        <v>0</v>
      </c>
    </row>
    <row r="33" spans="1:8" ht="24" customHeight="1">
      <c r="A33" s="55">
        <f>'④見積書 (5)'!A33</f>
        <v>9</v>
      </c>
      <c r="B33" s="31">
        <f>'④見積書 (5)'!B33</f>
        <v>0</v>
      </c>
      <c r="C33" s="35" t="str">
        <f>'④見積書 (5)'!C33</f>
        <v/>
      </c>
      <c r="D33" s="22">
        <f>'④見積書 (5)'!D33</f>
        <v>0</v>
      </c>
      <c r="E33" s="20">
        <f>'④見積書 (5)'!E33</f>
        <v>0</v>
      </c>
      <c r="F33" s="20">
        <f>'④見積書 (5)'!F33</f>
        <v>0</v>
      </c>
      <c r="G33" s="41">
        <f>'④見積書 (5)'!G33</f>
        <v>0</v>
      </c>
      <c r="H33" s="41">
        <f>'④見積書 (5)'!H33</f>
        <v>0</v>
      </c>
    </row>
    <row r="34" spans="1:8" ht="24" customHeight="1">
      <c r="A34" s="54">
        <f>'④見積書 (5)'!A34</f>
        <v>10</v>
      </c>
      <c r="B34" s="31">
        <f>'④見積書 (5)'!B34</f>
        <v>0</v>
      </c>
      <c r="C34" s="35" t="str">
        <f>'④見積書 (5)'!C34</f>
        <v/>
      </c>
      <c r="D34" s="22">
        <f>'④見積書 (5)'!D34</f>
        <v>0</v>
      </c>
      <c r="E34" s="20">
        <f>'④見積書 (5)'!E34</f>
        <v>0</v>
      </c>
      <c r="F34" s="20">
        <f>'④見積書 (5)'!F34</f>
        <v>0</v>
      </c>
      <c r="G34" s="41">
        <f>'④見積書 (5)'!G34</f>
        <v>0</v>
      </c>
      <c r="H34" s="41">
        <f>'④見積書 (5)'!H34</f>
        <v>0</v>
      </c>
    </row>
    <row r="35" spans="1:8" ht="24" customHeight="1">
      <c r="A35" s="55">
        <f>'④見積書 (5)'!A35</f>
        <v>11</v>
      </c>
      <c r="B35" s="31">
        <f>'④見積書 (5)'!B35</f>
        <v>0</v>
      </c>
      <c r="C35" s="35" t="str">
        <f>'④見積書 (5)'!C35</f>
        <v/>
      </c>
      <c r="D35" s="22">
        <f>'④見積書 (5)'!D35</f>
        <v>0</v>
      </c>
      <c r="E35" s="20">
        <f>'④見積書 (5)'!E35</f>
        <v>0</v>
      </c>
      <c r="F35" s="20">
        <f>'④見積書 (5)'!F35</f>
        <v>0</v>
      </c>
      <c r="G35" s="41">
        <f>'④見積書 (5)'!G35</f>
        <v>0</v>
      </c>
      <c r="H35" s="41">
        <f>'④見積書 (5)'!H35</f>
        <v>0</v>
      </c>
    </row>
    <row r="36" spans="1:8" ht="24" customHeight="1">
      <c r="A36" s="55">
        <f>'④見積書 (5)'!A36</f>
        <v>12</v>
      </c>
      <c r="B36" s="31">
        <f>'④見積書 (5)'!B36</f>
        <v>0</v>
      </c>
      <c r="C36" s="35" t="str">
        <f>'④見積書 (5)'!C36</f>
        <v/>
      </c>
      <c r="D36" s="22">
        <f>'④見積書 (5)'!D36</f>
        <v>0</v>
      </c>
      <c r="E36" s="20">
        <f>'④見積書 (5)'!E36</f>
        <v>0</v>
      </c>
      <c r="F36" s="20">
        <f>'④見積書 (5)'!F36</f>
        <v>0</v>
      </c>
      <c r="G36" s="41">
        <f>'④見積書 (5)'!G36</f>
        <v>0</v>
      </c>
      <c r="H36" s="41">
        <f>'④見積書 (5)'!H36</f>
        <v>0</v>
      </c>
    </row>
    <row r="37" spans="1:8" ht="24" customHeight="1">
      <c r="A37" s="54">
        <f>'④見積書 (5)'!A37</f>
        <v>13</v>
      </c>
      <c r="B37" s="31">
        <f>'④見積書 (5)'!B37</f>
        <v>0</v>
      </c>
      <c r="C37" s="35" t="str">
        <f>'④見積書 (5)'!C37</f>
        <v/>
      </c>
      <c r="D37" s="22">
        <f>'④見積書 (5)'!D37</f>
        <v>0</v>
      </c>
      <c r="E37" s="20">
        <f>'④見積書 (5)'!E37</f>
        <v>0</v>
      </c>
      <c r="F37" s="20">
        <f>'④見積書 (5)'!F37</f>
        <v>0</v>
      </c>
      <c r="G37" s="41">
        <f>'④見積書 (5)'!G37</f>
        <v>0</v>
      </c>
      <c r="H37" s="41">
        <f>'④見積書 (5)'!H37</f>
        <v>0</v>
      </c>
    </row>
    <row r="38" spans="1:8" ht="24" customHeight="1">
      <c r="A38" s="55">
        <f>'④見積書 (5)'!A38</f>
        <v>14</v>
      </c>
      <c r="B38" s="31">
        <f>'④見積書 (5)'!B38</f>
        <v>0</v>
      </c>
      <c r="C38" s="35" t="str">
        <f>'④見積書 (5)'!C38</f>
        <v/>
      </c>
      <c r="D38" s="22">
        <f>'④見積書 (5)'!D38</f>
        <v>0</v>
      </c>
      <c r="E38" s="20">
        <f>'④見積書 (5)'!E38</f>
        <v>0</v>
      </c>
      <c r="F38" s="20">
        <f>'④見積書 (5)'!F38</f>
        <v>0</v>
      </c>
      <c r="G38" s="41">
        <f>'④見積書 (5)'!G38</f>
        <v>0</v>
      </c>
      <c r="H38" s="41">
        <f>'④見積書 (5)'!H38</f>
        <v>0</v>
      </c>
    </row>
    <row r="39" spans="1:8" ht="24" customHeight="1">
      <c r="A39" s="55">
        <f>'④見積書 (5)'!A39</f>
        <v>15</v>
      </c>
      <c r="B39" s="31">
        <f>'④見積書 (5)'!B39</f>
        <v>0</v>
      </c>
      <c r="C39" s="35" t="str">
        <f>'④見積書 (5)'!C39</f>
        <v/>
      </c>
      <c r="D39" s="22">
        <f>'④見積書 (5)'!D39</f>
        <v>0</v>
      </c>
      <c r="E39" s="20">
        <f>'④見積書 (5)'!E39</f>
        <v>0</v>
      </c>
      <c r="F39" s="20">
        <f>'④見積書 (5)'!F39</f>
        <v>0</v>
      </c>
      <c r="G39" s="41">
        <f>'④見積書 (5)'!G39</f>
        <v>0</v>
      </c>
      <c r="H39" s="41">
        <f>'④見積書 (5)'!H39</f>
        <v>0</v>
      </c>
    </row>
    <row r="40" spans="1:8" ht="24" customHeight="1">
      <c r="B40" s="24"/>
      <c r="C40" s="24"/>
      <c r="D40" s="291"/>
      <c r="E40" s="291"/>
      <c r="F40" s="18"/>
      <c r="G40" s="20" t="s">
        <v>27</v>
      </c>
      <c r="H40" s="42">
        <f>'④見積書 (5)'!H40</f>
        <v>4400000</v>
      </c>
    </row>
    <row r="41" spans="1:8" ht="24" customHeight="1">
      <c r="B41" s="25"/>
      <c r="C41" s="26"/>
      <c r="D41" s="290"/>
      <c r="E41" s="290"/>
      <c r="F41" s="18"/>
      <c r="G41" s="20" t="s">
        <v>58</v>
      </c>
      <c r="H41" s="42">
        <f>'④見積書 (5)'!H41</f>
        <v>440000</v>
      </c>
    </row>
    <row r="42" spans="1:8" ht="24" customHeight="1">
      <c r="B42" s="25"/>
      <c r="C42" s="26"/>
      <c r="D42" s="290"/>
      <c r="E42" s="290"/>
      <c r="F42" s="18"/>
      <c r="G42" s="20" t="s">
        <v>59</v>
      </c>
      <c r="H42" s="42">
        <f>'④見積書 (5)'!H42</f>
        <v>4840000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B2:H2"/>
    <mergeCell ref="B7:E7"/>
    <mergeCell ref="B8:E8"/>
    <mergeCell ref="B9:E9"/>
    <mergeCell ref="G9:H9"/>
    <mergeCell ref="G14:H14"/>
    <mergeCell ref="G15:H15"/>
    <mergeCell ref="D16:H17"/>
    <mergeCell ref="B10:C10"/>
    <mergeCell ref="G10:H10"/>
    <mergeCell ref="B11:C11"/>
    <mergeCell ref="G11:H11"/>
    <mergeCell ref="B12:C12"/>
    <mergeCell ref="G12:H12"/>
    <mergeCell ref="C13:E13"/>
    <mergeCell ref="G13:H13"/>
    <mergeCell ref="A20:A24"/>
    <mergeCell ref="D40:E40"/>
    <mergeCell ref="A50:H50"/>
    <mergeCell ref="D42:E42"/>
    <mergeCell ref="A45:H45"/>
    <mergeCell ref="A46:H46"/>
    <mergeCell ref="A47:H47"/>
    <mergeCell ref="A48:H48"/>
    <mergeCell ref="A49:H49"/>
    <mergeCell ref="D41:E41"/>
  </mergeCells>
  <phoneticPr fontId="1"/>
  <hyperlinks>
    <hyperlink ref="J2" location="INDEX!A1" display="INDEXへ" xr:uid="{A596835D-60A9-4AC0-A8C6-411EB6DFF974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C1EB1-0A1E-4BB8-AE6C-D91186E17244}">
  <sheetPr>
    <tabColor theme="7" tint="0.79998168889431442"/>
  </sheetPr>
  <dimension ref="A1:K23"/>
  <sheetViews>
    <sheetView showGridLines="0" view="pageBreakPreview" zoomScale="75" zoomScaleNormal="115" zoomScaleSheetLayoutView="75" workbookViewId="0">
      <selection activeCell="B25" sqref="B25:H39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164</v>
      </c>
      <c r="B1" s="110"/>
      <c r="C1" s="110"/>
      <c r="F1" s="112"/>
      <c r="K1" s="112"/>
    </row>
    <row r="2" spans="1:11" ht="19.5">
      <c r="G2" s="186" t="s">
        <v>165</v>
      </c>
    </row>
    <row r="12" spans="1:11" ht="22.5">
      <c r="B12" s="107" t="s">
        <v>144</v>
      </c>
      <c r="C12" s="249" t="str">
        <f>⑤請求書!$G$9</f>
        <v>ベンダー①</v>
      </c>
      <c r="D12" s="249"/>
      <c r="E12" s="249"/>
    </row>
    <row r="13" spans="1:11" ht="22.5">
      <c r="B13" s="107" t="s">
        <v>145</v>
      </c>
      <c r="C13" s="248" t="str">
        <f>⑤請求書!$D$16</f>
        <v>件名：TEST①</v>
      </c>
      <c r="D13" s="248"/>
      <c r="E13" s="248"/>
      <c r="F13" s="185"/>
    </row>
    <row r="20" spans="2:4" ht="39">
      <c r="B20" s="102" t="s">
        <v>146</v>
      </c>
      <c r="C20" s="103" t="s">
        <v>130</v>
      </c>
      <c r="D20" s="103" t="s">
        <v>131</v>
      </c>
    </row>
    <row r="21" spans="2:4">
      <c r="B21" s="104"/>
      <c r="C21" s="104"/>
      <c r="D21" s="104">
        <f>C22*2/3</f>
        <v>2333333.333333333</v>
      </c>
    </row>
    <row r="22" spans="2:4">
      <c r="B22" s="105">
        <f>⑤請求書!$H$42</f>
        <v>3850000</v>
      </c>
      <c r="C22" s="105">
        <f>B22/(1+0.1)</f>
        <v>3499999.9999999995</v>
      </c>
      <c r="D22" s="105">
        <f>IF(C22*2/3&gt;10000000,10000000,ROUNDDOWN(C22*2/3,-3))</f>
        <v>2333000</v>
      </c>
    </row>
    <row r="23" spans="2:4">
      <c r="B23" s="106" t="s">
        <v>143</v>
      </c>
      <c r="C23" s="106" t="s">
        <v>141</v>
      </c>
      <c r="D23" s="106" t="s">
        <v>142</v>
      </c>
    </row>
  </sheetData>
  <mergeCells count="2">
    <mergeCell ref="C13:E13"/>
    <mergeCell ref="C12:E12"/>
  </mergeCells>
  <phoneticPr fontId="1"/>
  <hyperlinks>
    <hyperlink ref="G2" location="INDEX!A1" display="INDEXへ" xr:uid="{AA02BED8-E7BB-49D8-913E-C83C615E202E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ADB7F-A664-497F-83DB-AE4ACB6E79EC}">
  <sheetPr>
    <tabColor theme="7" tint="0.79998168889431442"/>
  </sheetPr>
  <dimension ref="A1:K50"/>
  <sheetViews>
    <sheetView showGridLines="0" view="pageBreakPreview" topLeftCell="A13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54" t="s">
        <v>61</v>
      </c>
      <c r="C2" s="254"/>
      <c r="D2" s="254"/>
      <c r="E2" s="254"/>
      <c r="F2" s="254"/>
      <c r="G2" s="254"/>
      <c r="H2" s="254"/>
      <c r="I2" s="56"/>
      <c r="J2" s="186" t="s">
        <v>165</v>
      </c>
    </row>
    <row r="3" spans="1:11" ht="18" customHeight="1" thickBot="1">
      <c r="G3" s="58" t="s">
        <v>47</v>
      </c>
      <c r="H3" s="94" t="s">
        <v>235</v>
      </c>
    </row>
    <row r="4" spans="1:11" ht="18" customHeight="1" thickBot="1">
      <c r="B4" s="56"/>
      <c r="C4" s="56"/>
      <c r="D4" s="56"/>
      <c r="E4" s="56"/>
      <c r="F4" s="56"/>
      <c r="G4" s="59" t="s">
        <v>48</v>
      </c>
      <c r="H4" s="95" t="s">
        <v>195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237</v>
      </c>
      <c r="C6" s="61" t="s">
        <v>60</v>
      </c>
      <c r="D6" s="61"/>
      <c r="E6" s="61"/>
      <c r="F6" s="61"/>
      <c r="G6" s="61"/>
      <c r="H6" s="61"/>
    </row>
    <row r="7" spans="1:11" ht="18" customHeight="1">
      <c r="B7" s="88" t="s">
        <v>31</v>
      </c>
      <c r="C7" s="61"/>
      <c r="D7" s="61"/>
      <c r="E7" s="61"/>
      <c r="F7" s="61"/>
      <c r="G7" s="61"/>
      <c r="H7" s="61"/>
    </row>
    <row r="8" spans="1:11" ht="18" customHeight="1">
      <c r="B8" s="251" t="s">
        <v>33</v>
      </c>
      <c r="C8" s="251"/>
      <c r="D8" s="251"/>
      <c r="E8" s="61"/>
      <c r="F8" s="61"/>
      <c r="G8" s="61"/>
      <c r="H8" s="61"/>
    </row>
    <row r="9" spans="1:11" ht="18" customHeight="1">
      <c r="B9" s="250"/>
      <c r="C9" s="250"/>
      <c r="D9" s="250"/>
      <c r="E9" s="250"/>
      <c r="G9" s="251" t="s">
        <v>236</v>
      </c>
      <c r="H9" s="251"/>
    </row>
    <row r="10" spans="1:11" ht="18" customHeight="1">
      <c r="B10" s="255" t="s">
        <v>77</v>
      </c>
      <c r="C10" s="256"/>
      <c r="D10" s="61"/>
      <c r="E10" s="61"/>
      <c r="G10" s="259" t="s">
        <v>34</v>
      </c>
      <c r="H10" s="259"/>
    </row>
    <row r="11" spans="1:11" ht="18" customHeight="1">
      <c r="B11" s="257" t="s">
        <v>78</v>
      </c>
      <c r="C11" s="258"/>
      <c r="D11" s="61"/>
      <c r="E11" s="63"/>
      <c r="F11" s="96" t="s">
        <v>111</v>
      </c>
      <c r="G11" s="251" t="s">
        <v>110</v>
      </c>
      <c r="H11" s="251"/>
    </row>
    <row r="12" spans="1:11" ht="18" customHeight="1">
      <c r="B12" s="253">
        <f>H42</f>
        <v>3850000</v>
      </c>
      <c r="C12" s="253"/>
      <c r="D12" s="61"/>
      <c r="E12" s="61"/>
      <c r="F12" s="96" t="s">
        <v>32</v>
      </c>
      <c r="G12" s="251"/>
      <c r="H12" s="251"/>
    </row>
    <row r="13" spans="1:11" ht="18" customHeight="1">
      <c r="B13" s="64"/>
      <c r="C13" s="250"/>
      <c r="D13" s="250"/>
      <c r="E13" s="250"/>
      <c r="F13" s="96" t="s">
        <v>112</v>
      </c>
      <c r="G13" s="252" t="s">
        <v>113</v>
      </c>
      <c r="H13" s="252"/>
    </row>
    <row r="14" spans="1:11" ht="18" customHeight="1">
      <c r="B14" s="62" t="s">
        <v>35</v>
      </c>
      <c r="C14" s="97" t="s">
        <v>238</v>
      </c>
      <c r="D14" s="65"/>
      <c r="E14" s="61"/>
      <c r="F14" s="96" t="s">
        <v>114</v>
      </c>
      <c r="G14" s="251" t="s">
        <v>115</v>
      </c>
      <c r="H14" s="251"/>
    </row>
    <row r="15" spans="1:11" ht="18" customHeight="1">
      <c r="B15" s="62" t="s">
        <v>36</v>
      </c>
      <c r="C15" s="98" t="s">
        <v>39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97" t="s">
        <v>235</v>
      </c>
      <c r="D16" s="260" t="s">
        <v>191</v>
      </c>
      <c r="E16" s="261"/>
      <c r="F16" s="261"/>
      <c r="G16" s="261"/>
      <c r="H16" s="261"/>
    </row>
    <row r="17" spans="1:8" ht="18" customHeight="1">
      <c r="B17" s="62" t="s">
        <v>38</v>
      </c>
      <c r="C17" s="173" t="s">
        <v>239</v>
      </c>
      <c r="D17" s="262"/>
      <c r="E17" s="263"/>
      <c r="F17" s="263"/>
      <c r="G17" s="263"/>
      <c r="H17" s="263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41</v>
      </c>
      <c r="C19" s="71" t="s">
        <v>42</v>
      </c>
      <c r="D19" s="62" t="s">
        <v>43</v>
      </c>
      <c r="E19" s="62" t="s">
        <v>29</v>
      </c>
      <c r="F19" s="62" t="s">
        <v>44</v>
      </c>
      <c r="G19" s="72" t="s">
        <v>45</v>
      </c>
      <c r="H19" s="62" t="s">
        <v>46</v>
      </c>
    </row>
    <row r="20" spans="1:8" ht="18" customHeight="1">
      <c r="A20" s="264" t="s">
        <v>97</v>
      </c>
      <c r="B20" s="73" t="s">
        <v>99</v>
      </c>
      <c r="C20" s="35" t="str">
        <f>IF(B20="","",VLOOKUP(B20,LIST!$A$1:$B$9,2,FALSE))</f>
        <v>備品購入費</v>
      </c>
      <c r="D20" s="74" t="s">
        <v>50</v>
      </c>
      <c r="E20" s="75">
        <v>5</v>
      </c>
      <c r="F20" s="75" t="s">
        <v>55</v>
      </c>
      <c r="G20" s="76">
        <v>50000</v>
      </c>
      <c r="H20" s="76">
        <f>G20*E20</f>
        <v>250000</v>
      </c>
    </row>
    <row r="21" spans="1:8" ht="18" customHeight="1">
      <c r="A21" s="265"/>
      <c r="B21" s="73" t="s">
        <v>99</v>
      </c>
      <c r="C21" s="35" t="str">
        <f>IF(B21="","",VLOOKUP(B21,LIST!$A$1:$B$9,2,FALSE))</f>
        <v>備品購入費</v>
      </c>
      <c r="D21" s="74" t="s">
        <v>51</v>
      </c>
      <c r="E21" s="75">
        <v>1</v>
      </c>
      <c r="F21" s="75" t="s">
        <v>56</v>
      </c>
      <c r="G21" s="76">
        <v>2500000</v>
      </c>
      <c r="H21" s="76">
        <f t="shared" ref="H21:H24" si="0">G21*E21</f>
        <v>2500000</v>
      </c>
    </row>
    <row r="22" spans="1:8" ht="18" customHeight="1">
      <c r="A22" s="265"/>
      <c r="B22" s="73" t="s">
        <v>102</v>
      </c>
      <c r="C22" s="35" t="str">
        <f>IF(B22="","",VLOOKUP(B22,LIST!$A$1:$B$9,2,FALSE))</f>
        <v>委託料</v>
      </c>
      <c r="D22" s="74" t="s">
        <v>52</v>
      </c>
      <c r="E22" s="75">
        <v>7</v>
      </c>
      <c r="F22" s="75" t="s">
        <v>57</v>
      </c>
      <c r="G22" s="76">
        <v>15000</v>
      </c>
      <c r="H22" s="76">
        <f t="shared" si="0"/>
        <v>105000</v>
      </c>
    </row>
    <row r="23" spans="1:8" ht="18" customHeight="1">
      <c r="A23" s="265"/>
      <c r="B23" s="73" t="s">
        <v>67</v>
      </c>
      <c r="C23" s="35" t="str">
        <f>IF(B23="","",VLOOKUP(B23,LIST!$A$1:$B$9,2,FALSE))</f>
        <v>委託料</v>
      </c>
      <c r="D23" s="74" t="s">
        <v>53</v>
      </c>
      <c r="E23" s="75">
        <v>1</v>
      </c>
      <c r="F23" s="75" t="s">
        <v>56</v>
      </c>
      <c r="G23" s="76">
        <v>30000</v>
      </c>
      <c r="H23" s="76">
        <f t="shared" si="0"/>
        <v>30000</v>
      </c>
    </row>
    <row r="24" spans="1:8" ht="18" customHeight="1" thickBot="1">
      <c r="A24" s="266"/>
      <c r="B24" s="77" t="s">
        <v>68</v>
      </c>
      <c r="C24" s="87" t="str">
        <f>IF(B24="","",VLOOKUP(B24,LIST!$A$1:$B$9,2,FALSE))</f>
        <v>役務費：通信運搬費</v>
      </c>
      <c r="D24" s="78" t="s">
        <v>54</v>
      </c>
      <c r="E24" s="79">
        <v>1</v>
      </c>
      <c r="F24" s="79" t="s">
        <v>56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109</v>
      </c>
      <c r="C25" s="100" t="str">
        <f>IF(B25="","",VLOOKUP(B25,LIST!$A$1:$B$9,2,FALSE))</f>
        <v>備品購入費</v>
      </c>
      <c r="D25" s="91" t="s">
        <v>188</v>
      </c>
      <c r="E25" s="89">
        <v>1</v>
      </c>
      <c r="F25" s="89" t="s">
        <v>56</v>
      </c>
      <c r="G25" s="90">
        <v>2000000</v>
      </c>
      <c r="H25" s="82">
        <f t="shared" ref="H25:H39" si="1">G25*E25</f>
        <v>2000000</v>
      </c>
    </row>
    <row r="26" spans="1:8" ht="26.5" customHeight="1">
      <c r="A26" s="83">
        <v>2</v>
      </c>
      <c r="B26" s="174" t="s">
        <v>98</v>
      </c>
      <c r="C26" s="100" t="str">
        <f>IF(B26="","",VLOOKUP(B26,LIST!$A$1:$B$9,2,FALSE))</f>
        <v>使用料及び賃借料</v>
      </c>
      <c r="D26" s="91" t="s">
        <v>190</v>
      </c>
      <c r="E26" s="92">
        <v>2</v>
      </c>
      <c r="F26" s="92" t="s">
        <v>158</v>
      </c>
      <c r="G26" s="93">
        <v>500000</v>
      </c>
      <c r="H26" s="82">
        <f t="shared" si="1"/>
        <v>1000000</v>
      </c>
    </row>
    <row r="27" spans="1:8" ht="26.5" customHeight="1">
      <c r="A27" s="83">
        <v>3</v>
      </c>
      <c r="B27" s="174" t="s">
        <v>68</v>
      </c>
      <c r="C27" s="100" t="str">
        <f>IF(B27="","",VLOOKUP(B27,LIST!$A$1:$B$9,2,FALSE))</f>
        <v>役務費：通信運搬費</v>
      </c>
      <c r="D27" s="91" t="s">
        <v>189</v>
      </c>
      <c r="E27" s="92">
        <v>1</v>
      </c>
      <c r="F27" s="92" t="s">
        <v>56</v>
      </c>
      <c r="G27" s="93">
        <v>500000</v>
      </c>
      <c r="H27" s="82">
        <f t="shared" si="1"/>
        <v>500000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1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1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1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1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1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1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1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1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1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1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1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1"/>
        <v>0</v>
      </c>
    </row>
    <row r="40" spans="1:8" ht="25.5" customHeight="1">
      <c r="B40" s="68"/>
      <c r="C40" s="68"/>
      <c r="D40" s="277"/>
      <c r="E40" s="277"/>
      <c r="F40" s="61"/>
      <c r="G40" s="62" t="s">
        <v>27</v>
      </c>
      <c r="H40" s="86">
        <f>SUM(H25:H39)</f>
        <v>3500000</v>
      </c>
    </row>
    <row r="41" spans="1:8" ht="25.5" customHeight="1">
      <c r="B41" s="84"/>
      <c r="C41" s="85"/>
      <c r="D41" s="273"/>
      <c r="E41" s="273"/>
      <c r="F41" s="61"/>
      <c r="G41" s="62" t="s">
        <v>58</v>
      </c>
      <c r="H41" s="86">
        <f>INT(H40*0.1)</f>
        <v>350000</v>
      </c>
    </row>
    <row r="42" spans="1:8" ht="25.5" customHeight="1">
      <c r="B42" s="84"/>
      <c r="C42" s="85"/>
      <c r="D42" s="273"/>
      <c r="E42" s="273"/>
      <c r="F42" s="61"/>
      <c r="G42" s="62" t="s">
        <v>59</v>
      </c>
      <c r="H42" s="86">
        <f>SUM(H40:H41)</f>
        <v>3850000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74" t="s">
        <v>28</v>
      </c>
      <c r="B45" s="275"/>
      <c r="C45" s="275"/>
      <c r="D45" s="275"/>
      <c r="E45" s="275"/>
      <c r="F45" s="275"/>
      <c r="G45" s="275"/>
      <c r="H45" s="276"/>
    </row>
    <row r="46" spans="1:8" ht="18" customHeight="1">
      <c r="A46" s="267"/>
      <c r="B46" s="268"/>
      <c r="C46" s="268"/>
      <c r="D46" s="268"/>
      <c r="E46" s="268"/>
      <c r="F46" s="268"/>
      <c r="G46" s="268"/>
      <c r="H46" s="269"/>
    </row>
    <row r="47" spans="1:8" ht="18" customHeight="1">
      <c r="A47" s="267"/>
      <c r="B47" s="268"/>
      <c r="C47" s="268"/>
      <c r="D47" s="268"/>
      <c r="E47" s="268"/>
      <c r="F47" s="268"/>
      <c r="G47" s="268"/>
      <c r="H47" s="269"/>
    </row>
    <row r="48" spans="1:8" ht="18" customHeight="1">
      <c r="A48" s="267"/>
      <c r="B48" s="268"/>
      <c r="C48" s="268"/>
      <c r="D48" s="268"/>
      <c r="E48" s="268"/>
      <c r="F48" s="268"/>
      <c r="G48" s="268"/>
      <c r="H48" s="269"/>
    </row>
    <row r="49" spans="1:8" ht="18" customHeight="1">
      <c r="A49" s="267"/>
      <c r="B49" s="268"/>
      <c r="C49" s="268"/>
      <c r="D49" s="268"/>
      <c r="E49" s="268"/>
      <c r="F49" s="268"/>
      <c r="G49" s="268"/>
      <c r="H49" s="269"/>
    </row>
    <row r="50" spans="1:8" ht="18" customHeight="1" thickBot="1">
      <c r="A50" s="270"/>
      <c r="B50" s="271"/>
      <c r="C50" s="271"/>
      <c r="D50" s="271"/>
      <c r="E50" s="271"/>
      <c r="F50" s="271"/>
      <c r="G50" s="271"/>
      <c r="H50" s="272"/>
    </row>
  </sheetData>
  <dataConsolidate/>
  <mergeCells count="25">
    <mergeCell ref="D16:H17"/>
    <mergeCell ref="A20:A24"/>
    <mergeCell ref="A49:H49"/>
    <mergeCell ref="A50:H50"/>
    <mergeCell ref="D41:E41"/>
    <mergeCell ref="D42:E42"/>
    <mergeCell ref="A45:H45"/>
    <mergeCell ref="A46:H46"/>
    <mergeCell ref="A47:H47"/>
    <mergeCell ref="A48:H48"/>
    <mergeCell ref="D40:E40"/>
    <mergeCell ref="B2:H2"/>
    <mergeCell ref="B9:E9"/>
    <mergeCell ref="B10:C10"/>
    <mergeCell ref="B11:C11"/>
    <mergeCell ref="B8:D8"/>
    <mergeCell ref="G11:H11"/>
    <mergeCell ref="G9:H9"/>
    <mergeCell ref="G10:H10"/>
    <mergeCell ref="G15:H15"/>
    <mergeCell ref="G12:H12"/>
    <mergeCell ref="G13:H13"/>
    <mergeCell ref="G14:H14"/>
    <mergeCell ref="B12:C12"/>
    <mergeCell ref="C13:E13"/>
  </mergeCells>
  <phoneticPr fontId="1"/>
  <dataValidations disablePrompts="1" count="1">
    <dataValidation type="list" allowBlank="1" showInputMessage="1" showErrorMessage="1" sqref="B20:B39" xr:uid="{09B85807-4D89-413D-9F05-6F9B371545B5}">
      <formula1>LIST</formula1>
    </dataValidation>
  </dataValidations>
  <hyperlinks>
    <hyperlink ref="G13" r:id="rId1" xr:uid="{2AB880A9-03DA-4636-9DC6-2E25F37DE712}"/>
    <hyperlink ref="J2" location="INDEX!A1" display="INDEXへ" xr:uid="{20DDE5FE-CD5E-4161-9A83-489F0B69CF97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B32F4-3241-409A-AB60-C849A0FA79E5}">
  <sheetPr>
    <tabColor theme="7" tint="0.79998168889431442"/>
  </sheetPr>
  <dimension ref="A1:K50"/>
  <sheetViews>
    <sheetView showGridLines="0" showZeros="0" view="pageBreakPreview" topLeftCell="A16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64</v>
      </c>
      <c r="C2" s="278"/>
      <c r="D2" s="278"/>
      <c r="E2" s="278"/>
      <c r="F2" s="278"/>
      <c r="G2" s="278"/>
      <c r="H2" s="278"/>
      <c r="I2" s="16"/>
      <c r="J2" s="186" t="s">
        <v>165</v>
      </c>
    </row>
    <row r="3" spans="1:11" ht="18" customHeight="1" thickBot="1">
      <c r="G3" s="38" t="s">
        <v>83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182" t="s">
        <v>192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79" t="str">
        <f>④見積書!B7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④見積書!B8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F9" s="179"/>
      <c r="G9" s="280" t="str">
        <f>④見積書!G9</f>
        <v>ベンダー①</v>
      </c>
      <c r="H9" s="280"/>
    </row>
    <row r="10" spans="1:11" ht="18" customHeight="1">
      <c r="B10" s="255" t="s">
        <v>74</v>
      </c>
      <c r="C10" s="256"/>
      <c r="D10" s="18"/>
      <c r="E10" s="18"/>
      <c r="F10" s="179"/>
      <c r="G10" s="280" t="str">
        <f>④見積書!G10</f>
        <v>〒900-0000</v>
      </c>
      <c r="H10" s="280"/>
    </row>
    <row r="11" spans="1:11" ht="18" customHeight="1">
      <c r="B11" s="257" t="s">
        <v>75</v>
      </c>
      <c r="C11" s="258"/>
      <c r="D11" s="18"/>
      <c r="E11" s="17"/>
      <c r="F11" s="99" t="str">
        <f>④見積書!F11</f>
        <v>住所：</v>
      </c>
      <c r="G11" s="285" t="str">
        <f>④見積書!G11</f>
        <v>沖縄県那覇市旭町4-5-6■■ビル７F</v>
      </c>
      <c r="H11" s="285"/>
    </row>
    <row r="12" spans="1:11" ht="18" customHeight="1">
      <c r="B12" s="281">
        <f>H42</f>
        <v>3850000</v>
      </c>
      <c r="C12" s="281"/>
      <c r="D12" s="18"/>
      <c r="E12" s="18"/>
      <c r="F12" s="99" t="str">
        <f>④見積書!F12</f>
        <v>電話：</v>
      </c>
      <c r="G12" s="280">
        <f>④見積書!G12</f>
        <v>0</v>
      </c>
      <c r="H12" s="280"/>
    </row>
    <row r="13" spans="1:11" ht="18" customHeight="1">
      <c r="B13" s="21"/>
      <c r="C13" s="279"/>
      <c r="D13" s="279"/>
      <c r="E13" s="279"/>
      <c r="F13" s="99" t="str">
        <f>④見積書!F13</f>
        <v>メール：</v>
      </c>
      <c r="G13" s="280" t="str">
        <f>④見積書!G13</f>
        <v>*****@**********</v>
      </c>
      <c r="H13" s="280"/>
    </row>
    <row r="14" spans="1:11" ht="18" customHeight="1">
      <c r="B14" s="62" t="s">
        <v>35</v>
      </c>
      <c r="C14" s="193" t="str">
        <f>④見積書!C14</f>
        <v>2025/n/n</v>
      </c>
      <c r="D14" s="29"/>
      <c r="E14" s="18"/>
      <c r="F14" s="99" t="str">
        <f>④見積書!F14</f>
        <v>担当者：</v>
      </c>
      <c r="G14" s="280" t="str">
        <f>④見積書!G14</f>
        <v>▲▲</v>
      </c>
      <c r="H14" s="280"/>
    </row>
    <row r="15" spans="1:11" ht="18" customHeight="1">
      <c r="B15" s="62" t="s">
        <v>36</v>
      </c>
      <c r="C15" s="194" t="str">
        <f>④見積書!C15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62" t="s">
        <v>37</v>
      </c>
      <c r="C16" s="194" t="str">
        <f>④見積書!C16</f>
        <v>2025/nn/nn</v>
      </c>
      <c r="D16" s="286" t="str">
        <f>④見積書!D16</f>
        <v>件名：TEST①</v>
      </c>
      <c r="E16" s="287"/>
      <c r="F16" s="287"/>
      <c r="G16" s="287"/>
      <c r="H16" s="287"/>
    </row>
    <row r="17" spans="1:8" ht="18" customHeight="1">
      <c r="B17" s="62" t="s">
        <v>38</v>
      </c>
      <c r="C17" s="193" t="str">
        <f>④見積書!C17</f>
        <v>〇〇〇ホテル　1F受付</v>
      </c>
      <c r="D17" s="288"/>
      <c r="E17" s="289"/>
      <c r="F17" s="289"/>
      <c r="G17" s="289"/>
      <c r="H17" s="289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82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83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83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83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84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2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2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2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2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/>
      <c r="H28" s="41"/>
    </row>
    <row r="29" spans="1:8" ht="22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2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2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2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2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2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2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2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2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2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2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2.5" customHeight="1">
      <c r="B40" s="24"/>
      <c r="C40" s="24"/>
      <c r="D40" s="291"/>
      <c r="E40" s="291"/>
      <c r="F40" s="18"/>
      <c r="G40" s="20" t="s">
        <v>27</v>
      </c>
      <c r="H40" s="42">
        <f>④見積書!H40</f>
        <v>3500000</v>
      </c>
    </row>
    <row r="41" spans="1:8" ht="22.5" customHeight="1">
      <c r="B41" s="25"/>
      <c r="C41" s="26"/>
      <c r="D41" s="290"/>
      <c r="E41" s="290"/>
      <c r="F41" s="18"/>
      <c r="G41" s="20" t="s">
        <v>58</v>
      </c>
      <c r="H41" s="42">
        <f>④見積書!H41</f>
        <v>350000</v>
      </c>
    </row>
    <row r="42" spans="1:8" ht="22.5" customHeight="1">
      <c r="B42" s="25"/>
      <c r="C42" s="26"/>
      <c r="D42" s="290"/>
      <c r="E42" s="290"/>
      <c r="F42" s="18"/>
      <c r="G42" s="20" t="s">
        <v>59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6">
    <mergeCell ref="D41:E41"/>
    <mergeCell ref="D40:E40"/>
    <mergeCell ref="D42:E42"/>
    <mergeCell ref="A49:H49"/>
    <mergeCell ref="A50:H50"/>
    <mergeCell ref="A45:H45"/>
    <mergeCell ref="A46:H46"/>
    <mergeCell ref="A47:H47"/>
    <mergeCell ref="A48:H48"/>
    <mergeCell ref="B11:C11"/>
    <mergeCell ref="B12:C12"/>
    <mergeCell ref="C13:E13"/>
    <mergeCell ref="G15:H15"/>
    <mergeCell ref="A20:A24"/>
    <mergeCell ref="G11:H11"/>
    <mergeCell ref="D16:H17"/>
    <mergeCell ref="G12:H12"/>
    <mergeCell ref="G13:H13"/>
    <mergeCell ref="G14:H14"/>
    <mergeCell ref="B2:H2"/>
    <mergeCell ref="B7:E7"/>
    <mergeCell ref="B8:E8"/>
    <mergeCell ref="B9:E9"/>
    <mergeCell ref="B10:C10"/>
    <mergeCell ref="G9:H9"/>
    <mergeCell ref="G10:H10"/>
  </mergeCells>
  <phoneticPr fontId="1"/>
  <hyperlinks>
    <hyperlink ref="J2" location="INDEX!A1" display="INDEXへ" xr:uid="{1EBB502D-F92E-4C0B-8BA0-C53B8EBEB9B3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EC07E-F469-4E1D-BD39-5BCB75120EBA}">
  <dimension ref="A1:B9"/>
  <sheetViews>
    <sheetView workbookViewId="0">
      <selection activeCell="B9" sqref="B9"/>
    </sheetView>
  </sheetViews>
  <sheetFormatPr defaultRowHeight="15"/>
  <cols>
    <col min="1" max="1" width="23.33203125" style="13" bestFit="1" customWidth="1"/>
    <col min="2" max="2" width="22.75" style="13" bestFit="1" customWidth="1"/>
    <col min="3" max="3" width="10.9140625" style="13" bestFit="1" customWidth="1"/>
    <col min="4" max="4" width="23.33203125" style="13" bestFit="1" customWidth="1"/>
    <col min="5" max="5" width="18.58203125" style="13" bestFit="1" customWidth="1"/>
    <col min="6" max="6" width="17" style="13" bestFit="1" customWidth="1"/>
    <col min="7" max="7" width="14.6640625" style="13" bestFit="1" customWidth="1"/>
    <col min="8" max="9" width="10.75" style="13" bestFit="1" customWidth="1"/>
    <col min="10" max="16384" width="8.6640625" style="13"/>
  </cols>
  <sheetData>
    <row r="1" spans="1:2">
      <c r="A1" s="13" t="s">
        <v>109</v>
      </c>
      <c r="B1" s="13" t="s">
        <v>105</v>
      </c>
    </row>
    <row r="2" spans="1:2">
      <c r="A2" s="13" t="s">
        <v>101</v>
      </c>
      <c r="B2" s="13" t="s">
        <v>105</v>
      </c>
    </row>
    <row r="3" spans="1:2">
      <c r="A3" s="13" t="s">
        <v>102</v>
      </c>
      <c r="B3" s="13" t="s">
        <v>106</v>
      </c>
    </row>
    <row r="4" spans="1:2">
      <c r="A4" s="13" t="s">
        <v>98</v>
      </c>
      <c r="B4" s="13" t="s">
        <v>107</v>
      </c>
    </row>
    <row r="5" spans="1:2">
      <c r="A5" s="13" t="s">
        <v>66</v>
      </c>
      <c r="B5" s="13" t="s">
        <v>107</v>
      </c>
    </row>
    <row r="6" spans="1:2">
      <c r="A6" s="13" t="s">
        <v>103</v>
      </c>
      <c r="B6" s="13" t="s">
        <v>106</v>
      </c>
    </row>
    <row r="7" spans="1:2">
      <c r="A7" s="13" t="s">
        <v>67</v>
      </c>
      <c r="B7" s="13" t="s">
        <v>106</v>
      </c>
    </row>
    <row r="8" spans="1:2">
      <c r="A8" s="13" t="s">
        <v>104</v>
      </c>
      <c r="B8" s="13" t="s">
        <v>106</v>
      </c>
    </row>
    <row r="9" spans="1:2">
      <c r="A9" s="13" t="s">
        <v>100</v>
      </c>
      <c r="B9" s="13" t="s">
        <v>108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6064-6C1B-471B-AA78-F73C5B8AA67D}">
  <sheetPr>
    <tabColor theme="7" tint="0.79998168889431442"/>
  </sheetPr>
  <dimension ref="A1:K50"/>
  <sheetViews>
    <sheetView showGridLines="0" showZeros="0" view="pageBreakPreview" topLeftCell="A13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8" customHeight="1">
      <c r="B2" s="278" t="s">
        <v>62</v>
      </c>
      <c r="C2" s="301"/>
      <c r="D2" s="301"/>
      <c r="E2" s="301"/>
      <c r="F2" s="301"/>
      <c r="G2" s="301"/>
      <c r="H2" s="301"/>
      <c r="I2" s="16"/>
      <c r="J2" s="186" t="s">
        <v>165</v>
      </c>
    </row>
    <row r="3" spans="1:11" ht="18" customHeight="1" thickBot="1">
      <c r="G3" s="38" t="s">
        <v>79</v>
      </c>
      <c r="H3" s="94" t="s">
        <v>162</v>
      </c>
    </row>
    <row r="4" spans="1:11" ht="18" customHeight="1" thickBot="1">
      <c r="B4" s="16"/>
      <c r="C4" s="16"/>
      <c r="D4" s="16"/>
      <c r="E4" s="16"/>
      <c r="F4" s="16"/>
      <c r="G4" s="39" t="s">
        <v>80</v>
      </c>
      <c r="H4" s="182" t="s">
        <v>193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">
        <v>60</v>
      </c>
      <c r="D6" s="18"/>
      <c r="E6" s="18"/>
      <c r="F6" s="18"/>
      <c r="G6" s="18"/>
      <c r="H6" s="18"/>
    </row>
    <row r="7" spans="1:11" ht="18" customHeight="1">
      <c r="B7" s="279" t="str">
        <f>④見積書!B7</f>
        <v>〒900-0000</v>
      </c>
      <c r="C7" s="279"/>
      <c r="D7" s="279"/>
      <c r="E7" s="279"/>
      <c r="F7" s="18"/>
      <c r="G7" s="18"/>
      <c r="H7" s="18"/>
    </row>
    <row r="8" spans="1:11" ht="18" customHeight="1">
      <c r="B8" s="279" t="str">
        <f>④見積書!B8</f>
        <v>沖縄県那覇市旭町0-1-2△△ビル3F</v>
      </c>
      <c r="C8" s="279"/>
      <c r="D8" s="279"/>
      <c r="E8" s="279"/>
      <c r="F8" s="18"/>
      <c r="G8" s="18"/>
      <c r="H8" s="18"/>
    </row>
    <row r="9" spans="1:11" ht="18" customHeight="1">
      <c r="B9" s="279"/>
      <c r="C9" s="279"/>
      <c r="D9" s="279"/>
      <c r="E9" s="279"/>
      <c r="G9" s="18" t="str">
        <f>④見積書!G9</f>
        <v>ベンダー①</v>
      </c>
      <c r="H9" s="18"/>
    </row>
    <row r="10" spans="1:11" ht="18" customHeight="1">
      <c r="B10" s="255" t="s">
        <v>69</v>
      </c>
      <c r="C10" s="256"/>
      <c r="D10" s="18"/>
      <c r="E10" s="18"/>
      <c r="G10" s="18" t="str">
        <f>④見積書!G10</f>
        <v>〒900-0000</v>
      </c>
      <c r="H10" s="18"/>
    </row>
    <row r="11" spans="1:11" ht="18" customHeight="1">
      <c r="B11" s="257" t="s">
        <v>70</v>
      </c>
      <c r="C11" s="258"/>
      <c r="D11" s="18"/>
      <c r="E11" s="17"/>
      <c r="F11" s="99" t="str">
        <f>④見積書!F11</f>
        <v>住所：</v>
      </c>
      <c r="G11" s="285" t="str">
        <f>④見積書!G11</f>
        <v>沖縄県那覇市旭町4-5-6■■ビル７F</v>
      </c>
      <c r="H11" s="285"/>
    </row>
    <row r="12" spans="1:11" ht="18" customHeight="1">
      <c r="B12" s="281">
        <f>H42</f>
        <v>3850000</v>
      </c>
      <c r="C12" s="281"/>
      <c r="D12" s="18"/>
      <c r="E12" s="18"/>
      <c r="F12" s="99" t="str">
        <f>④見積書!F12</f>
        <v>電話：</v>
      </c>
      <c r="G12" s="18">
        <f>④見積書!G12</f>
        <v>0</v>
      </c>
      <c r="H12" s="18">
        <f>④見積書!H12</f>
        <v>0</v>
      </c>
    </row>
    <row r="13" spans="1:11" ht="18" customHeight="1">
      <c r="B13" s="21"/>
      <c r="C13" s="279"/>
      <c r="D13" s="279"/>
      <c r="E13" s="279"/>
      <c r="F13" s="99" t="str">
        <f>④見積書!F13</f>
        <v>メール：</v>
      </c>
      <c r="G13" s="18" t="str">
        <f>④見積書!G13</f>
        <v>*****@**********</v>
      </c>
      <c r="H13" s="18">
        <f>④見積書!H13</f>
        <v>0</v>
      </c>
    </row>
    <row r="14" spans="1:11" ht="18" customHeight="1">
      <c r="B14" s="22" t="s">
        <v>35</v>
      </c>
      <c r="C14" s="193" t="str">
        <f>④見積書!C14</f>
        <v>2025/n/n</v>
      </c>
      <c r="D14" s="29"/>
      <c r="E14" s="18"/>
      <c r="F14" s="99" t="str">
        <f>④見積書!F14</f>
        <v>担当者：</v>
      </c>
      <c r="G14" s="18" t="str">
        <f>④見積書!G14</f>
        <v>▲▲</v>
      </c>
      <c r="H14" s="18">
        <f>④見積書!H14</f>
        <v>0</v>
      </c>
    </row>
    <row r="15" spans="1:11" ht="18" customHeight="1">
      <c r="B15" s="22" t="s">
        <v>36</v>
      </c>
      <c r="C15" s="195" t="str">
        <f>④見積書!C15</f>
        <v>月末締め翌月末払い</v>
      </c>
      <c r="D15" s="101"/>
      <c r="E15" s="61"/>
      <c r="F15" s="61"/>
      <c r="G15" s="250"/>
      <c r="H15" s="250"/>
    </row>
    <row r="16" spans="1:11" ht="18" customHeight="1">
      <c r="B16" s="22" t="s">
        <v>37</v>
      </c>
      <c r="C16" s="194" t="str">
        <f>④見積書!C16</f>
        <v>2025/nn/nn</v>
      </c>
      <c r="D16" s="302" t="str">
        <f>④見積書!D16</f>
        <v>件名：TEST①</v>
      </c>
      <c r="E16" s="303"/>
      <c r="F16" s="303"/>
      <c r="G16" s="303"/>
      <c r="H16" s="303"/>
    </row>
    <row r="17" spans="1:8" ht="18" customHeight="1">
      <c r="B17" s="22" t="s">
        <v>38</v>
      </c>
      <c r="C17" s="196" t="str">
        <f>④見積書!C17</f>
        <v>〇〇〇ホテル　1F受付</v>
      </c>
      <c r="D17" s="304"/>
      <c r="E17" s="305"/>
      <c r="F17" s="305"/>
      <c r="G17" s="305"/>
      <c r="H17" s="305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82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83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83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83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84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5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5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5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5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5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5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5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5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5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5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5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5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5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5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5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5.5" customHeight="1">
      <c r="B40" s="24"/>
      <c r="C40" s="24"/>
      <c r="D40" s="291"/>
      <c r="E40" s="291"/>
      <c r="F40" s="18"/>
      <c r="G40" s="20" t="s">
        <v>27</v>
      </c>
      <c r="H40" s="42">
        <f>④見積書!H40</f>
        <v>3500000</v>
      </c>
    </row>
    <row r="41" spans="1:8" ht="25.5" customHeight="1">
      <c r="B41" s="25"/>
      <c r="C41" s="26"/>
      <c r="D41" s="290"/>
      <c r="E41" s="290"/>
      <c r="F41" s="18"/>
      <c r="G41" s="20" t="s">
        <v>58</v>
      </c>
      <c r="H41" s="42">
        <f>④見積書!H41</f>
        <v>350000</v>
      </c>
    </row>
    <row r="42" spans="1:8" ht="25.5" customHeight="1">
      <c r="B42" s="25"/>
      <c r="C42" s="26"/>
      <c r="D42" s="290"/>
      <c r="E42" s="290"/>
      <c r="F42" s="18"/>
      <c r="G42" s="20" t="s">
        <v>59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98" t="s">
        <v>28</v>
      </c>
      <c r="B45" s="299"/>
      <c r="C45" s="299"/>
      <c r="D45" s="299"/>
      <c r="E45" s="299"/>
      <c r="F45" s="299"/>
      <c r="G45" s="299"/>
      <c r="H45" s="300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>
      <c r="A49" s="292"/>
      <c r="B49" s="293"/>
      <c r="C49" s="293"/>
      <c r="D49" s="293"/>
      <c r="E49" s="293"/>
      <c r="F49" s="293"/>
      <c r="G49" s="293"/>
      <c r="H49" s="294"/>
    </row>
    <row r="50" spans="1:8" ht="18" customHeight="1" thickBot="1">
      <c r="A50" s="295"/>
      <c r="B50" s="296"/>
      <c r="C50" s="296"/>
      <c r="D50" s="296"/>
      <c r="E50" s="296"/>
      <c r="F50" s="296"/>
      <c r="G50" s="296"/>
      <c r="H50" s="297"/>
    </row>
  </sheetData>
  <mergeCells count="21"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  <mergeCell ref="G11:H11"/>
    <mergeCell ref="D16:H17"/>
    <mergeCell ref="B2:H2"/>
    <mergeCell ref="B7:E7"/>
    <mergeCell ref="B8:E8"/>
    <mergeCell ref="B9:E9"/>
    <mergeCell ref="B10:C10"/>
  </mergeCells>
  <phoneticPr fontId="1"/>
  <hyperlinks>
    <hyperlink ref="J2" location="INDEX!A1" display="INDEXへ" xr:uid="{9031FF3E-A67F-40AB-BFA7-B911E7E89B0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EBEE-5778-4663-8DC5-517603828C38}">
  <sheetPr>
    <tabColor theme="7" tint="0.79998168889431442"/>
  </sheetPr>
  <dimension ref="A1:J49"/>
  <sheetViews>
    <sheetView showGridLines="0" showZeros="0" view="pageBreakPreview" topLeftCell="A19" zoomScale="75" zoomScaleNormal="100" zoomScaleSheetLayoutView="75" workbookViewId="0">
      <selection activeCell="B25" sqref="B25:H39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78" t="s">
        <v>63</v>
      </c>
      <c r="C1" s="278"/>
      <c r="D1" s="278"/>
      <c r="E1" s="278"/>
      <c r="F1" s="278"/>
      <c r="G1" s="278"/>
      <c r="H1" s="278"/>
      <c r="I1" s="16"/>
      <c r="J1" s="16"/>
    </row>
    <row r="2" spans="2:10" ht="18" customHeight="1" thickBot="1">
      <c r="G2" s="38" t="s">
        <v>81</v>
      </c>
      <c r="H2" s="94" t="s">
        <v>162</v>
      </c>
      <c r="J2" s="186" t="s">
        <v>165</v>
      </c>
    </row>
    <row r="3" spans="2:10" ht="18" customHeight="1" thickBot="1">
      <c r="B3" s="16"/>
      <c r="C3" s="16"/>
      <c r="D3" s="16"/>
      <c r="E3" s="16"/>
      <c r="F3" s="16"/>
      <c r="G3" s="39" t="s">
        <v>82</v>
      </c>
      <c r="H3" s="182" t="s">
        <v>194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④見積書!B6</f>
        <v>ISCO</v>
      </c>
      <c r="C5" s="18" t="str">
        <f>④見積書!C6</f>
        <v>御中</v>
      </c>
      <c r="D5" s="18">
        <f>④見積書!D6</f>
        <v>0</v>
      </c>
      <c r="E5" s="18">
        <f>④見積書!E6</f>
        <v>0</v>
      </c>
      <c r="F5" s="18"/>
      <c r="G5" s="18"/>
      <c r="H5" s="18"/>
    </row>
    <row r="6" spans="2:10" ht="18" customHeight="1">
      <c r="B6" s="279" t="str">
        <f>④見積書!B7</f>
        <v>〒900-0000</v>
      </c>
      <c r="C6" s="279"/>
      <c r="D6" s="279"/>
      <c r="E6" s="279"/>
      <c r="F6" s="18"/>
      <c r="G6" s="18"/>
      <c r="H6" s="18"/>
    </row>
    <row r="7" spans="2:10" ht="18" customHeight="1">
      <c r="B7" s="279" t="str">
        <f>④見積書!B8</f>
        <v>沖縄県那覇市旭町0-1-2△△ビル3F</v>
      </c>
      <c r="C7" s="279"/>
      <c r="D7" s="279"/>
      <c r="E7" s="279"/>
      <c r="F7" s="18"/>
      <c r="G7" s="18"/>
      <c r="H7" s="18"/>
    </row>
    <row r="8" spans="2:10" ht="18" customHeight="1">
      <c r="B8" s="279"/>
      <c r="C8" s="279"/>
      <c r="D8" s="279"/>
      <c r="E8" s="279"/>
      <c r="F8" s="18" t="str">
        <f>④見積書!G9</f>
        <v>ベンダー①</v>
      </c>
      <c r="G8" s="18"/>
      <c r="H8" s="18"/>
    </row>
    <row r="9" spans="2:10" ht="18" customHeight="1">
      <c r="B9" s="255" t="s">
        <v>71</v>
      </c>
      <c r="C9" s="256"/>
      <c r="D9" s="18"/>
      <c r="E9" s="18"/>
      <c r="F9" s="18" t="str">
        <f>④見積書!G10</f>
        <v>〒900-0000</v>
      </c>
      <c r="G9" s="18"/>
      <c r="H9" s="18"/>
    </row>
    <row r="10" spans="2:10" ht="18" customHeight="1">
      <c r="B10" s="257" t="s">
        <v>72</v>
      </c>
      <c r="C10" s="258"/>
      <c r="D10" s="18"/>
      <c r="E10" s="17"/>
      <c r="F10" s="99" t="str">
        <f>④見積書!F11</f>
        <v>住所：</v>
      </c>
      <c r="G10" s="285" t="str">
        <f>④見積書!G11</f>
        <v>沖縄県那覇市旭町4-5-6■■ビル７F</v>
      </c>
      <c r="H10" s="285"/>
    </row>
    <row r="11" spans="2:10" ht="18" customHeight="1">
      <c r="B11" s="281">
        <f>H41</f>
        <v>3850000</v>
      </c>
      <c r="C11" s="281"/>
      <c r="D11" s="18"/>
      <c r="E11" s="18"/>
      <c r="F11" s="99" t="str">
        <f>④見積書!F12</f>
        <v>電話：</v>
      </c>
      <c r="G11" s="18">
        <f>④見積書!G12</f>
        <v>0</v>
      </c>
      <c r="H11" s="18">
        <f>④見積書!H12</f>
        <v>0</v>
      </c>
    </row>
    <row r="12" spans="2:10" ht="18" customHeight="1">
      <c r="B12" s="21"/>
      <c r="C12" s="279"/>
      <c r="D12" s="279"/>
      <c r="E12" s="279"/>
      <c r="F12" s="99" t="str">
        <f>④見積書!F13</f>
        <v>メール：</v>
      </c>
      <c r="G12" s="18" t="str">
        <f>④見積書!G13</f>
        <v>*****@**********</v>
      </c>
      <c r="H12" s="18">
        <f>④見積書!H13</f>
        <v>0</v>
      </c>
    </row>
    <row r="13" spans="2:10" ht="18" customHeight="1">
      <c r="B13" s="22" t="s">
        <v>35</v>
      </c>
      <c r="C13" s="193" t="str">
        <f>④見積書!C14</f>
        <v>2025/n/n</v>
      </c>
      <c r="D13" s="29"/>
      <c r="E13" s="18"/>
      <c r="F13" s="99" t="str">
        <f>④見積書!F14</f>
        <v>担当者：</v>
      </c>
      <c r="G13" s="18" t="str">
        <f>④見積書!G14</f>
        <v>▲▲</v>
      </c>
      <c r="H13" s="18">
        <f>④見積書!H14</f>
        <v>0</v>
      </c>
    </row>
    <row r="14" spans="2:10" ht="18" customHeight="1">
      <c r="B14" s="22" t="s">
        <v>36</v>
      </c>
      <c r="C14" s="194" t="str">
        <f>④見積書!C15</f>
        <v>月末締め翌月末払い</v>
      </c>
      <c r="D14" s="101"/>
      <c r="E14" s="61"/>
      <c r="F14" s="61"/>
      <c r="G14" s="250"/>
      <c r="H14" s="250"/>
    </row>
    <row r="15" spans="2:10" ht="18" customHeight="1">
      <c r="B15" s="22" t="s">
        <v>37</v>
      </c>
      <c r="C15" s="194" t="str">
        <f>④見積書!C16</f>
        <v>2025/nn/nn</v>
      </c>
      <c r="D15" s="306" t="str">
        <f>④見積書!D16</f>
        <v>件名：TEST①</v>
      </c>
      <c r="E15" s="307"/>
      <c r="F15" s="307"/>
      <c r="G15" s="307"/>
      <c r="H15" s="307"/>
    </row>
    <row r="16" spans="2:10" ht="18" customHeight="1" thickBot="1">
      <c r="B16" s="22" t="s">
        <v>38</v>
      </c>
      <c r="C16" s="193" t="str">
        <f>④見積書!C17</f>
        <v>〇〇〇ホテル　1F受付</v>
      </c>
      <c r="D16" s="308"/>
      <c r="E16" s="309"/>
      <c r="F16" s="309"/>
      <c r="G16" s="309"/>
      <c r="H16" s="309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④見積書!A19</f>
        <v>0</v>
      </c>
      <c r="B18" s="33" t="str">
        <f>④見積書!B19</f>
        <v>費目</v>
      </c>
      <c r="C18" s="34" t="str">
        <f>④見積書!C19</f>
        <v>細節</v>
      </c>
      <c r="D18" s="20" t="str">
        <f>④見積書!D19</f>
        <v>内容（サービス・機器等）</v>
      </c>
      <c r="E18" s="20" t="str">
        <f>④見積書!E19</f>
        <v>数量</v>
      </c>
      <c r="F18" s="20" t="str">
        <f>④見積書!F19</f>
        <v>単位</v>
      </c>
      <c r="G18" s="32" t="str">
        <f>④見積書!G19</f>
        <v>単価（税抜）</v>
      </c>
      <c r="H18" s="20" t="str">
        <f>④見積書!H19</f>
        <v>金額（税抜）</v>
      </c>
    </row>
    <row r="19" spans="1:8" ht="18" customHeight="1">
      <c r="A19" s="282" t="str">
        <f>④見積書!A20</f>
        <v>記
載
例</v>
      </c>
      <c r="B19" s="36" t="str">
        <f>④見積書!B20</f>
        <v>ア.①備品</v>
      </c>
      <c r="C19" s="37" t="str">
        <f>④見積書!C20</f>
        <v>備品購入費</v>
      </c>
      <c r="D19" s="28" t="str">
        <f>④見積書!D20</f>
        <v>製造業務用タブレット</v>
      </c>
      <c r="E19" s="27">
        <f>④見積書!E20</f>
        <v>5</v>
      </c>
      <c r="F19" s="27" t="str">
        <f>④見積書!F20</f>
        <v>台</v>
      </c>
      <c r="G19" s="40">
        <f>④見積書!G20</f>
        <v>50000</v>
      </c>
      <c r="H19" s="40">
        <f>④見積書!H20</f>
        <v>250000</v>
      </c>
    </row>
    <row r="20" spans="1:8" ht="18" customHeight="1">
      <c r="A20" s="283"/>
      <c r="B20" s="36" t="str">
        <f>④見積書!B21</f>
        <v>ア.①備品</v>
      </c>
      <c r="C20" s="37" t="str">
        <f>④見積書!C21</f>
        <v>備品購入費</v>
      </c>
      <c r="D20" s="28" t="str">
        <f>④見積書!D21</f>
        <v>自動チェックイン機</v>
      </c>
      <c r="E20" s="27">
        <f>④見積書!E21</f>
        <v>1</v>
      </c>
      <c r="F20" s="27" t="str">
        <f>④見積書!F21</f>
        <v>式</v>
      </c>
      <c r="G20" s="40">
        <f>④見積書!G21</f>
        <v>2500000</v>
      </c>
      <c r="H20" s="40">
        <f>④見積書!H21</f>
        <v>2500000</v>
      </c>
    </row>
    <row r="21" spans="1:8" ht="18" customHeight="1">
      <c r="A21" s="283"/>
      <c r="B21" s="36" t="str">
        <f>④見積書!B22</f>
        <v>ア.③改良費</v>
      </c>
      <c r="C21" s="37" t="str">
        <f>④見積書!C22</f>
        <v>委託料</v>
      </c>
      <c r="D21" s="28" t="str">
        <f>④見積書!D22</f>
        <v>GoogleCloudサービス</v>
      </c>
      <c r="E21" s="27">
        <f>④見積書!E22</f>
        <v>7</v>
      </c>
      <c r="F21" s="27" t="str">
        <f>④見積書!F22</f>
        <v>月</v>
      </c>
      <c r="G21" s="40">
        <f>④見積書!G22</f>
        <v>15000</v>
      </c>
      <c r="H21" s="40">
        <f>④見積書!H22</f>
        <v>105000</v>
      </c>
    </row>
    <row r="22" spans="1:8" ht="18" customHeight="1">
      <c r="A22" s="283"/>
      <c r="B22" s="36" t="str">
        <f>④見積書!B23</f>
        <v>ウ.①施設整備費</v>
      </c>
      <c r="C22" s="37" t="str">
        <f>④見積書!C23</f>
        <v>委託料</v>
      </c>
      <c r="D22" s="28" t="str">
        <f>④見積書!D23</f>
        <v>自動チェックイン機設置駆体</v>
      </c>
      <c r="E22" s="27">
        <f>④見積書!E23</f>
        <v>1</v>
      </c>
      <c r="F22" s="27" t="str">
        <f>④見積書!F23</f>
        <v>式</v>
      </c>
      <c r="G22" s="40">
        <f>④見積書!G23</f>
        <v>30000</v>
      </c>
      <c r="H22" s="40">
        <f>④見積書!H23</f>
        <v>30000</v>
      </c>
    </row>
    <row r="23" spans="1:8" ht="18" customHeight="1" thickBot="1">
      <c r="A23" s="284"/>
      <c r="B23" s="48" t="str">
        <f>④見積書!B24</f>
        <v>ウ.③運搬費</v>
      </c>
      <c r="C23" s="49" t="str">
        <f>④見積書!C24</f>
        <v>役務費：通信運搬費</v>
      </c>
      <c r="D23" s="50" t="str">
        <f>④見積書!D24</f>
        <v>自動チェックイン機運搬</v>
      </c>
      <c r="E23" s="51">
        <f>④見積書!E24</f>
        <v>1</v>
      </c>
      <c r="F23" s="51" t="str">
        <f>④見積書!F24</f>
        <v>式</v>
      </c>
      <c r="G23" s="52">
        <f>④見積書!G24</f>
        <v>25000</v>
      </c>
      <c r="H23" s="52">
        <f>④見積書!H24</f>
        <v>25000</v>
      </c>
    </row>
    <row r="24" spans="1:8" ht="25" customHeight="1" thickTop="1">
      <c r="A24" s="54">
        <f>④見積書!A25</f>
        <v>1</v>
      </c>
      <c r="B24" s="43" t="str">
        <f>④見積書!B25</f>
        <v>ア.①備品</v>
      </c>
      <c r="C24" s="44" t="str">
        <f>④見積書!C25</f>
        <v>備品購入費</v>
      </c>
      <c r="D24" s="45" t="str">
        <f>④見積書!D25</f>
        <v>TEST1-1</v>
      </c>
      <c r="E24" s="46">
        <f>④見積書!E25</f>
        <v>1</v>
      </c>
      <c r="F24" s="46" t="str">
        <f>④見積書!F25</f>
        <v>式</v>
      </c>
      <c r="G24" s="47">
        <f>④見積書!G25</f>
        <v>2000000</v>
      </c>
      <c r="H24" s="47">
        <f>④見積書!H25</f>
        <v>2000000</v>
      </c>
    </row>
    <row r="25" spans="1:8" ht="25" customHeight="1">
      <c r="A25" s="55">
        <f>④見積書!A26</f>
        <v>2</v>
      </c>
      <c r="B25" s="31" t="str">
        <f>④見積書!B26</f>
        <v>ア.④新たに導入するリース料</v>
      </c>
      <c r="C25" s="35" t="str">
        <f>④見積書!C26</f>
        <v>使用料及び賃借料</v>
      </c>
      <c r="D25" s="22" t="str">
        <f>④見積書!D26</f>
        <v>TEST1-2</v>
      </c>
      <c r="E25" s="20">
        <f>④見積書!E26</f>
        <v>2</v>
      </c>
      <c r="F25" s="20" t="str">
        <f>④見積書!F26</f>
        <v>セット</v>
      </c>
      <c r="G25" s="41">
        <f>④見積書!G26</f>
        <v>500000</v>
      </c>
      <c r="H25" s="41">
        <f>④見積書!H26</f>
        <v>1000000</v>
      </c>
    </row>
    <row r="26" spans="1:8" ht="25" customHeight="1">
      <c r="A26" s="55">
        <f>④見積書!A27</f>
        <v>3</v>
      </c>
      <c r="B26" s="31" t="str">
        <f>④見積書!B27</f>
        <v>ウ.③運搬費</v>
      </c>
      <c r="C26" s="35" t="str">
        <f>④見積書!C27</f>
        <v>役務費：通信運搬費</v>
      </c>
      <c r="D26" s="22" t="str">
        <f>④見積書!D27</f>
        <v>TEST1-3</v>
      </c>
      <c r="E26" s="20">
        <f>④見積書!E27</f>
        <v>1</v>
      </c>
      <c r="F26" s="20" t="str">
        <f>④見積書!F27</f>
        <v>式</v>
      </c>
      <c r="G26" s="41">
        <f>④見積書!G27</f>
        <v>500000</v>
      </c>
      <c r="H26" s="41">
        <f>④見積書!H27</f>
        <v>500000</v>
      </c>
    </row>
    <row r="27" spans="1:8" ht="25" customHeight="1">
      <c r="A27" s="54">
        <f>④見積書!A28</f>
        <v>4</v>
      </c>
      <c r="B27" s="31">
        <f>④見積書!B28</f>
        <v>0</v>
      </c>
      <c r="C27" s="35" t="str">
        <f>④見積書!C28</f>
        <v/>
      </c>
      <c r="D27" s="22">
        <f>④見積書!D28</f>
        <v>0</v>
      </c>
      <c r="E27" s="20">
        <f>④見積書!E28</f>
        <v>0</v>
      </c>
      <c r="F27" s="20">
        <f>④見積書!F28</f>
        <v>0</v>
      </c>
      <c r="G27" s="41">
        <f>④見積書!G28</f>
        <v>0</v>
      </c>
      <c r="H27" s="41">
        <f>④見積書!H28</f>
        <v>0</v>
      </c>
    </row>
    <row r="28" spans="1:8" ht="25" customHeight="1">
      <c r="A28" s="55">
        <f>④見積書!A29</f>
        <v>5</v>
      </c>
      <c r="B28" s="31">
        <f>④見積書!B29</f>
        <v>0</v>
      </c>
      <c r="C28" s="35" t="str">
        <f>④見積書!C29</f>
        <v/>
      </c>
      <c r="D28" s="22">
        <f>④見積書!D29</f>
        <v>0</v>
      </c>
      <c r="E28" s="20">
        <f>④見積書!E29</f>
        <v>0</v>
      </c>
      <c r="F28" s="20">
        <f>④見積書!F29</f>
        <v>0</v>
      </c>
      <c r="G28" s="41">
        <f>④見積書!G29</f>
        <v>0</v>
      </c>
      <c r="H28" s="41">
        <f>④見積書!H29</f>
        <v>0</v>
      </c>
    </row>
    <row r="29" spans="1:8" ht="25" customHeight="1">
      <c r="A29" s="55">
        <f>④見積書!A30</f>
        <v>6</v>
      </c>
      <c r="B29" s="31">
        <f>④見積書!B30</f>
        <v>0</v>
      </c>
      <c r="C29" s="35" t="str">
        <f>④見積書!C30</f>
        <v/>
      </c>
      <c r="D29" s="22">
        <f>④見積書!D30</f>
        <v>0</v>
      </c>
      <c r="E29" s="20">
        <f>④見積書!E30</f>
        <v>0</v>
      </c>
      <c r="F29" s="20">
        <f>④見積書!F30</f>
        <v>0</v>
      </c>
      <c r="G29" s="41">
        <f>④見積書!G30</f>
        <v>0</v>
      </c>
      <c r="H29" s="41">
        <f>④見積書!H30</f>
        <v>0</v>
      </c>
    </row>
    <row r="30" spans="1:8" ht="25" customHeight="1">
      <c r="A30" s="54">
        <f>④見積書!A31</f>
        <v>7</v>
      </c>
      <c r="B30" s="31">
        <f>④見積書!B31</f>
        <v>0</v>
      </c>
      <c r="C30" s="35" t="str">
        <f>④見積書!C31</f>
        <v/>
      </c>
      <c r="D30" s="22">
        <f>④見積書!D31</f>
        <v>0</v>
      </c>
      <c r="E30" s="20">
        <f>④見積書!E31</f>
        <v>0</v>
      </c>
      <c r="F30" s="20">
        <f>④見積書!F31</f>
        <v>0</v>
      </c>
      <c r="G30" s="41">
        <f>④見積書!G31</f>
        <v>0</v>
      </c>
      <c r="H30" s="41">
        <f>④見積書!H31</f>
        <v>0</v>
      </c>
    </row>
    <row r="31" spans="1:8" ht="25" customHeight="1">
      <c r="A31" s="55">
        <f>④見積書!A32</f>
        <v>8</v>
      </c>
      <c r="B31" s="31">
        <f>④見積書!B32</f>
        <v>0</v>
      </c>
      <c r="C31" s="35" t="str">
        <f>④見積書!C32</f>
        <v/>
      </c>
      <c r="D31" s="22">
        <f>④見積書!D32</f>
        <v>0</v>
      </c>
      <c r="E31" s="20">
        <f>④見積書!E32</f>
        <v>0</v>
      </c>
      <c r="F31" s="20">
        <f>④見積書!F32</f>
        <v>0</v>
      </c>
      <c r="G31" s="41">
        <f>④見積書!G32</f>
        <v>0</v>
      </c>
      <c r="H31" s="41">
        <f>④見積書!H32</f>
        <v>0</v>
      </c>
    </row>
    <row r="32" spans="1:8" ht="25" customHeight="1">
      <c r="A32" s="55">
        <f>④見積書!A33</f>
        <v>9</v>
      </c>
      <c r="B32" s="31">
        <f>④見積書!B33</f>
        <v>0</v>
      </c>
      <c r="C32" s="35" t="str">
        <f>④見積書!C33</f>
        <v/>
      </c>
      <c r="D32" s="22">
        <f>④見積書!D33</f>
        <v>0</v>
      </c>
      <c r="E32" s="20">
        <f>④見積書!E33</f>
        <v>0</v>
      </c>
      <c r="F32" s="20">
        <f>④見積書!F33</f>
        <v>0</v>
      </c>
      <c r="G32" s="41">
        <f>④見積書!G33</f>
        <v>0</v>
      </c>
      <c r="H32" s="41">
        <f>④見積書!H33</f>
        <v>0</v>
      </c>
    </row>
    <row r="33" spans="1:8" ht="25" customHeight="1">
      <c r="A33" s="54">
        <f>④見積書!A34</f>
        <v>10</v>
      </c>
      <c r="B33" s="31">
        <f>④見積書!B34</f>
        <v>0</v>
      </c>
      <c r="C33" s="35" t="str">
        <f>④見積書!C34</f>
        <v/>
      </c>
      <c r="D33" s="22">
        <f>④見積書!D34</f>
        <v>0</v>
      </c>
      <c r="E33" s="20">
        <f>④見積書!E34</f>
        <v>0</v>
      </c>
      <c r="F33" s="20">
        <f>④見積書!F34</f>
        <v>0</v>
      </c>
      <c r="G33" s="41">
        <f>④見積書!G34</f>
        <v>0</v>
      </c>
      <c r="H33" s="41">
        <f>④見積書!H34</f>
        <v>0</v>
      </c>
    </row>
    <row r="34" spans="1:8" ht="25" customHeight="1">
      <c r="A34" s="55">
        <f>④見積書!A35</f>
        <v>11</v>
      </c>
      <c r="B34" s="31">
        <f>④見積書!B35</f>
        <v>0</v>
      </c>
      <c r="C34" s="35" t="str">
        <f>④見積書!C35</f>
        <v/>
      </c>
      <c r="D34" s="22">
        <f>④見積書!D35</f>
        <v>0</v>
      </c>
      <c r="E34" s="20">
        <f>④見積書!E35</f>
        <v>0</v>
      </c>
      <c r="F34" s="20">
        <f>④見積書!F35</f>
        <v>0</v>
      </c>
      <c r="G34" s="41">
        <f>④見積書!G35</f>
        <v>0</v>
      </c>
      <c r="H34" s="41">
        <f>④見積書!H35</f>
        <v>0</v>
      </c>
    </row>
    <row r="35" spans="1:8" ht="25" customHeight="1">
      <c r="A35" s="55">
        <f>④見積書!A36</f>
        <v>12</v>
      </c>
      <c r="B35" s="31">
        <f>④見積書!B36</f>
        <v>0</v>
      </c>
      <c r="C35" s="35" t="str">
        <f>④見積書!C36</f>
        <v/>
      </c>
      <c r="D35" s="22">
        <f>④見積書!D36</f>
        <v>0</v>
      </c>
      <c r="E35" s="20">
        <f>④見積書!E36</f>
        <v>0</v>
      </c>
      <c r="F35" s="20">
        <f>④見積書!F36</f>
        <v>0</v>
      </c>
      <c r="G35" s="41">
        <f>④見積書!G36</f>
        <v>0</v>
      </c>
      <c r="H35" s="41">
        <f>④見積書!H36</f>
        <v>0</v>
      </c>
    </row>
    <row r="36" spans="1:8" ht="25" customHeight="1">
      <c r="A36" s="54">
        <f>④見積書!A37</f>
        <v>13</v>
      </c>
      <c r="B36" s="31">
        <f>④見積書!B37</f>
        <v>0</v>
      </c>
      <c r="C36" s="35" t="str">
        <f>④見積書!C37</f>
        <v/>
      </c>
      <c r="D36" s="22">
        <f>④見積書!D37</f>
        <v>0</v>
      </c>
      <c r="E36" s="20">
        <f>④見積書!E37</f>
        <v>0</v>
      </c>
      <c r="F36" s="20">
        <f>④見積書!F37</f>
        <v>0</v>
      </c>
      <c r="G36" s="41">
        <f>④見積書!G37</f>
        <v>0</v>
      </c>
      <c r="H36" s="41">
        <f>④見積書!H37</f>
        <v>0</v>
      </c>
    </row>
    <row r="37" spans="1:8" ht="25" customHeight="1">
      <c r="A37" s="55">
        <f>④見積書!A38</f>
        <v>14</v>
      </c>
      <c r="B37" s="31">
        <f>④見積書!B38</f>
        <v>0</v>
      </c>
      <c r="C37" s="35" t="str">
        <f>④見積書!C38</f>
        <v/>
      </c>
      <c r="D37" s="22">
        <f>④見積書!D38</f>
        <v>0</v>
      </c>
      <c r="E37" s="20">
        <f>④見積書!E38</f>
        <v>0</v>
      </c>
      <c r="F37" s="20">
        <f>④見積書!F38</f>
        <v>0</v>
      </c>
      <c r="G37" s="41">
        <f>④見積書!G38</f>
        <v>0</v>
      </c>
      <c r="H37" s="41">
        <f>④見積書!H38</f>
        <v>0</v>
      </c>
    </row>
    <row r="38" spans="1:8" ht="25" customHeight="1">
      <c r="A38" s="55">
        <f>④見積書!A39</f>
        <v>15</v>
      </c>
      <c r="B38" s="31">
        <f>④見積書!B39</f>
        <v>0</v>
      </c>
      <c r="C38" s="35" t="str">
        <f>④見積書!C39</f>
        <v/>
      </c>
      <c r="D38" s="22">
        <f>④見積書!D39</f>
        <v>0</v>
      </c>
      <c r="E38" s="20">
        <f>④見積書!E39</f>
        <v>0</v>
      </c>
      <c r="F38" s="20">
        <f>④見積書!F39</f>
        <v>0</v>
      </c>
      <c r="G38" s="41">
        <f>④見積書!G39</f>
        <v>0</v>
      </c>
      <c r="H38" s="41">
        <f>④見積書!H39</f>
        <v>0</v>
      </c>
    </row>
    <row r="39" spans="1:8" ht="25" customHeight="1">
      <c r="B39" s="24"/>
      <c r="C39" s="24"/>
      <c r="D39" s="291"/>
      <c r="E39" s="291"/>
      <c r="F39" s="18"/>
      <c r="G39" s="20" t="s">
        <v>27</v>
      </c>
      <c r="H39" s="42">
        <f>④見積書!H40</f>
        <v>3500000</v>
      </c>
    </row>
    <row r="40" spans="1:8" ht="25" customHeight="1">
      <c r="B40" s="25"/>
      <c r="C40" s="26"/>
      <c r="D40" s="290"/>
      <c r="E40" s="290"/>
      <c r="F40" s="18"/>
      <c r="G40" s="20" t="s">
        <v>58</v>
      </c>
      <c r="H40" s="42">
        <f>④見積書!H41</f>
        <v>350000</v>
      </c>
    </row>
    <row r="41" spans="1:8" ht="25" customHeight="1">
      <c r="B41" s="25"/>
      <c r="C41" s="26"/>
      <c r="D41" s="290"/>
      <c r="E41" s="290"/>
      <c r="F41" s="18"/>
      <c r="G41" s="20" t="s">
        <v>59</v>
      </c>
      <c r="H41" s="42">
        <f>④見積書!H42</f>
        <v>3850000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98" t="s">
        <v>28</v>
      </c>
      <c r="B44" s="299"/>
      <c r="C44" s="299"/>
      <c r="D44" s="299"/>
      <c r="E44" s="299"/>
      <c r="F44" s="299"/>
      <c r="G44" s="299"/>
      <c r="H44" s="300"/>
    </row>
    <row r="45" spans="1:8" ht="18" customHeight="1">
      <c r="A45" s="292"/>
      <c r="B45" s="293"/>
      <c r="C45" s="293"/>
      <c r="D45" s="293"/>
      <c r="E45" s="293"/>
      <c r="F45" s="293"/>
      <c r="G45" s="293"/>
      <c r="H45" s="294"/>
    </row>
    <row r="46" spans="1:8" ht="18" customHeight="1">
      <c r="A46" s="292"/>
      <c r="B46" s="293"/>
      <c r="C46" s="293"/>
      <c r="D46" s="293"/>
      <c r="E46" s="293"/>
      <c r="F46" s="293"/>
      <c r="G46" s="293"/>
      <c r="H46" s="294"/>
    </row>
    <row r="47" spans="1:8" ht="18" customHeight="1">
      <c r="A47" s="292"/>
      <c r="B47" s="293"/>
      <c r="C47" s="293"/>
      <c r="D47" s="293"/>
      <c r="E47" s="293"/>
      <c r="F47" s="293"/>
      <c r="G47" s="293"/>
      <c r="H47" s="294"/>
    </row>
    <row r="48" spans="1:8" ht="18" customHeight="1">
      <c r="A48" s="292"/>
      <c r="B48" s="293"/>
      <c r="C48" s="293"/>
      <c r="D48" s="293"/>
      <c r="E48" s="293"/>
      <c r="F48" s="293"/>
      <c r="G48" s="293"/>
      <c r="H48" s="294"/>
    </row>
    <row r="49" spans="1:8" ht="18" customHeight="1" thickBot="1">
      <c r="A49" s="295"/>
      <c r="B49" s="296"/>
      <c r="C49" s="296"/>
      <c r="D49" s="296"/>
      <c r="E49" s="296"/>
      <c r="F49" s="296"/>
      <c r="G49" s="296"/>
      <c r="H49" s="297"/>
    </row>
  </sheetData>
  <mergeCells count="21">
    <mergeCell ref="D15:H16"/>
    <mergeCell ref="A48:H48"/>
    <mergeCell ref="A49:H49"/>
    <mergeCell ref="B10:C10"/>
    <mergeCell ref="B11:C11"/>
    <mergeCell ref="C12:E12"/>
    <mergeCell ref="G14:H14"/>
    <mergeCell ref="A19:A23"/>
    <mergeCell ref="A44:H44"/>
    <mergeCell ref="A45:H45"/>
    <mergeCell ref="A46:H46"/>
    <mergeCell ref="A47:H47"/>
    <mergeCell ref="D40:E40"/>
    <mergeCell ref="D39:E39"/>
    <mergeCell ref="D41:E41"/>
    <mergeCell ref="G10:H10"/>
    <mergeCell ref="B1:H1"/>
    <mergeCell ref="B6:E6"/>
    <mergeCell ref="B7:E7"/>
    <mergeCell ref="B8:E8"/>
    <mergeCell ref="B9:C9"/>
  </mergeCells>
  <phoneticPr fontId="1"/>
  <hyperlinks>
    <hyperlink ref="J2" location="INDEX!A1" display="INDEXへ" xr:uid="{AAA04CE5-0D4B-4D98-9AD8-02DA23BE04D9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TaxCatchAll xmlns="722f5054-2337-48ba-aae2-5e403f532e16" xsi:nil="true"/>
    <_Flow_SignoffStatus xmlns="d2da9974-eb9a-4a96-ae9d-1aa0396d8880" xsi:nil="true"/>
    <_x30a2__x30a4__x30b3__x30f3_ xmlns="d2da9974-eb9a-4a96-ae9d-1aa0396d888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23" ma:contentTypeDescription="新しいドキュメントを作成します。" ma:contentTypeScope="" ma:versionID="6aed241049421343fad02f05d6f81d8f">
  <xsd:schema xmlns:xsd="http://www.w3.org/2001/XMLSchema" xmlns:xs="http://www.w3.org/2001/XMLSchema" xmlns:p="http://schemas.microsoft.com/office/2006/metadata/properties" xmlns:ns1="d2da9974-eb9a-4a96-ae9d-1aa0396d8880" xmlns:ns2="http://schemas.microsoft.com/sharepoint/v3" xmlns:ns3="722f5054-2337-48ba-aae2-5e403f532e16" targetNamespace="http://schemas.microsoft.com/office/2006/metadata/properties" ma:root="true" ma:fieldsID="a90d252fca860adc043b91e2ab497b9f" ns1:_="" ns2:_="" ns3:_="">
    <xsd:import namespace="d2da9974-eb9a-4a96-ae9d-1aa0396d8880"/>
    <xsd:import namespace="http://schemas.microsoft.com/sharepoint/v3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1:_x30a2__x30a4__x30b3__x30f3_" minOccurs="0"/>
                <xsd:element ref="ns1:_Flow_SignoffStatus" minOccurs="0"/>
                <xsd:element ref="ns1:MediaServiceMetadata" minOccurs="0"/>
                <xsd:element ref="ns1:MediaServiceFastMetadata" minOccurs="0"/>
                <xsd:element ref="ns1:MediaServiceDateTaken" minOccurs="0"/>
                <xsd:element ref="ns1:MediaServiceAutoTags" minOccurs="0"/>
                <xsd:element ref="ns1:MediaServiceLocation" minOccurs="0"/>
                <xsd:element ref="ns1:MediaServiceOCR" minOccurs="0"/>
                <xsd:element ref="ns3:SharedWithUsers" minOccurs="0"/>
                <xsd:element ref="ns3:SharedWithDetails" minOccurs="0"/>
                <xsd:element ref="ns1:MediaServiceEventHashCode" minOccurs="0"/>
                <xsd:element ref="ns1:MediaServiceGenerationTime" minOccurs="0"/>
                <xsd:element ref="ns1:MediaServiceAutoKeyPoints" minOccurs="0"/>
                <xsd:element ref="ns1:MediaServiceKeyPoints" minOccurs="0"/>
                <xsd:element ref="ns1:MediaLengthInSeconds" minOccurs="0"/>
                <xsd:element ref="ns1:lcf76f155ced4ddcb4097134ff3c332f" minOccurs="0"/>
                <xsd:element ref="ns3:TaxCatchAll" minOccurs="0"/>
                <xsd:element ref="ns1:MediaServiceObjectDetectorVersions" minOccurs="0"/>
                <xsd:element ref="ns1:MediaServiceSearchProperties" minOccurs="0"/>
                <xsd:element ref="ns1:MediaServiceBillingMetadata" minOccurs="0"/>
                <xsd:element ref="ns2:_ip_UnifiedCompliancePolicyProperties" minOccurs="0"/>
                <xsd:element ref="ns2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_x30a2__x30a4__x30b3__x30f3_" ma:index="1" nillable="true" ma:displayName="アイコン" ma:internalName="_x30a2__x30a4__x30b3__x30f3_">
      <xsd:simpleType>
        <xsd:restriction base="dms:Unknown"/>
      </xsd:simpleType>
    </xsd:element>
    <xsd:element name="_Flow_SignoffStatus" ma:index="4" nillable="true" ma:displayName="承認の状態" ma:internalName="_x627f__x8a8d__x306e__x72b6__x614b_">
      <xsd:simpleType>
        <xsd:restriction base="dms:Text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1" nillable="true" ma:displayName="MediaServiceLocation" ma:internalName="MediaServiceLocatio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9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30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コンテンツ タイプ"/>
        <xsd:element ref="dc:title" minOccurs="0" maxOccurs="1" ma:index="3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AECDB7-A674-4313-9EE9-DC919008CB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CA632B-5992-428E-BADE-73C80DD37182}">
  <ds:schemaRefs>
    <ds:schemaRef ds:uri="http://purl.org/dc/dcmitype/"/>
    <ds:schemaRef ds:uri="http://schemas.microsoft.com/office/2006/documentManagement/types"/>
    <ds:schemaRef ds:uri="http://www.w3.org/XML/1998/namespace"/>
    <ds:schemaRef ds:uri="d2da9974-eb9a-4a96-ae9d-1aa0396d8880"/>
    <ds:schemaRef ds:uri="http://schemas.microsoft.com/office/2006/metadata/properties"/>
    <ds:schemaRef ds:uri="http://schemas.microsoft.com/sharepoint/v3"/>
    <ds:schemaRef ds:uri="722f5054-2337-48ba-aae2-5e403f532e16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4431CF-33E7-48A7-BA63-B23EB8198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http://schemas.microsoft.com/sharepoint/v3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39</vt:i4>
      </vt:variant>
      <vt:variant>
        <vt:lpstr>名前付き一覧</vt:lpstr>
      </vt:variant>
      <vt:variant>
        <vt:i4>38</vt:i4>
      </vt:variant>
    </vt:vector>
  </HeadingPairs>
  <TitlesOfParts>
    <vt:vector size="77" baseType="lpstr">
      <vt:lpstr>INDEX</vt:lpstr>
      <vt:lpstr>①第７号実績報告書</vt:lpstr>
      <vt:lpstr>②積算内訳書</vt:lpstr>
      <vt:lpstr>③ベンダー（1社目）</vt:lpstr>
      <vt:lpstr>④見積書</vt:lpstr>
      <vt:lpstr>⑤請求書</vt:lpstr>
      <vt:lpstr>LIST</vt:lpstr>
      <vt:lpstr>⑥発注書</vt:lpstr>
      <vt:lpstr>➆納品書</vt:lpstr>
      <vt:lpstr>⑧検収書</vt:lpstr>
      <vt:lpstr>⑨領収書</vt:lpstr>
      <vt:lpstr>③ベンダー（2社目）</vt:lpstr>
      <vt:lpstr>④見積書 (2)</vt:lpstr>
      <vt:lpstr>⑤請求書 (2)</vt:lpstr>
      <vt:lpstr>⑥発注書 (2)</vt:lpstr>
      <vt:lpstr>➆納品書 (2)</vt:lpstr>
      <vt:lpstr>⑧検収書 (2)</vt:lpstr>
      <vt:lpstr>⑨領収書 (2)</vt:lpstr>
      <vt:lpstr>③ベンダー（3社目）</vt:lpstr>
      <vt:lpstr>④見積書 (3)</vt:lpstr>
      <vt:lpstr>⑤請求書 (3)</vt:lpstr>
      <vt:lpstr>⑥発注書 (3)</vt:lpstr>
      <vt:lpstr>➆納品書 (3)</vt:lpstr>
      <vt:lpstr>⑧検収書 (3)</vt:lpstr>
      <vt:lpstr>⑨領収書 (3)</vt:lpstr>
      <vt:lpstr>③ベンダー（4社目）</vt:lpstr>
      <vt:lpstr>④見積書 (4)</vt:lpstr>
      <vt:lpstr>⑤請求書 (4)</vt:lpstr>
      <vt:lpstr>➆納品書 (4)</vt:lpstr>
      <vt:lpstr>⑥発注書 (4)</vt:lpstr>
      <vt:lpstr>⑧検収書 (4)</vt:lpstr>
      <vt:lpstr>⑨領収書 (4)</vt:lpstr>
      <vt:lpstr>③ベンダー（5社目）</vt:lpstr>
      <vt:lpstr>④見積書 (5)</vt:lpstr>
      <vt:lpstr>⑤請求書 (5)</vt:lpstr>
      <vt:lpstr>➆納品書 (5)</vt:lpstr>
      <vt:lpstr>⑥発注書 (5)</vt:lpstr>
      <vt:lpstr>⑧検収書 (5)</vt:lpstr>
      <vt:lpstr>⑨領収書 (5)</vt:lpstr>
      <vt:lpstr>LIST</vt:lpstr>
      <vt:lpstr>①第７号実績報告書!Print_Area</vt:lpstr>
      <vt:lpstr>②積算内訳書!Print_Area</vt:lpstr>
      <vt:lpstr>'③ベンダー（1社目）'!Print_Area</vt:lpstr>
      <vt:lpstr>'③ベンダー（2社目）'!Print_Area</vt:lpstr>
      <vt:lpstr>'③ベンダー（3社目）'!Print_Area</vt:lpstr>
      <vt:lpstr>'③ベンダー（4社目）'!Print_Area</vt:lpstr>
      <vt:lpstr>'③ベンダー（5社目）'!Print_Area</vt:lpstr>
      <vt:lpstr>④見積書!Print_Area</vt:lpstr>
      <vt:lpstr>'④見積書 (2)'!Print_Area</vt:lpstr>
      <vt:lpstr>'④見積書 (3)'!Print_Area</vt:lpstr>
      <vt:lpstr>'④見積書 (4)'!Print_Area</vt:lpstr>
      <vt:lpstr>'④見積書 (5)'!Print_Area</vt:lpstr>
      <vt:lpstr>⑤請求書!Print_Area</vt:lpstr>
      <vt:lpstr>'⑤請求書 (2)'!Print_Area</vt:lpstr>
      <vt:lpstr>'⑤請求書 (3)'!Print_Area</vt:lpstr>
      <vt:lpstr>'⑤請求書 (4)'!Print_Area</vt:lpstr>
      <vt:lpstr>'⑤請求書 (5)'!Print_Area</vt:lpstr>
      <vt:lpstr>⑥発注書!Print_Area</vt:lpstr>
      <vt:lpstr>'⑥発注書 (2)'!Print_Area</vt:lpstr>
      <vt:lpstr>'⑥発注書 (3)'!Print_Area</vt:lpstr>
      <vt:lpstr>'⑥発注書 (4)'!Print_Area</vt:lpstr>
      <vt:lpstr>'⑥発注書 (5)'!Print_Area</vt:lpstr>
      <vt:lpstr>'➆納品書'!Print_Area</vt:lpstr>
      <vt:lpstr>'➆納品書 (2)'!Print_Area</vt:lpstr>
      <vt:lpstr>'➆納品書 (3)'!Print_Area</vt:lpstr>
      <vt:lpstr>'➆納品書 (4)'!Print_Area</vt:lpstr>
      <vt:lpstr>'➆納品書 (5)'!Print_Area</vt:lpstr>
      <vt:lpstr>⑧検収書!Print_Area</vt:lpstr>
      <vt:lpstr>'⑧検収書 (2)'!Print_Area</vt:lpstr>
      <vt:lpstr>'⑧検収書 (3)'!Print_Area</vt:lpstr>
      <vt:lpstr>'⑧検収書 (4)'!Print_Area</vt:lpstr>
      <vt:lpstr>'⑧検収書 (5)'!Print_Area</vt:lpstr>
      <vt:lpstr>⑨領収書!Print_Area</vt:lpstr>
      <vt:lpstr>'⑨領収書 (2)'!Print_Area</vt:lpstr>
      <vt:lpstr>'⑨領収書 (3)'!Print_Area</vt:lpstr>
      <vt:lpstr>'⑨領収書 (4)'!Print_Area</vt:lpstr>
      <vt:lpstr>'⑨領収書 (5)'!Print_Area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ISCO Y.Higashiguchi</dc:creator>
  <cp:keywords/>
  <dc:description/>
  <cp:lastModifiedBy>幸喜 新</cp:lastModifiedBy>
  <cp:revision/>
  <cp:lastPrinted>2025-08-17T23:09:51Z</cp:lastPrinted>
  <dcterms:created xsi:type="dcterms:W3CDTF">2025-04-09T01:10:59Z</dcterms:created>
  <dcterms:modified xsi:type="dcterms:W3CDTF">2025-08-18T01:05:26Z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